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511" documentId="13_ncr:1_{F6CB121F-512D-4AA6-A0C1-0FB36C537598}" xr6:coauthVersionLast="47" xr6:coauthVersionMax="47" xr10:uidLastSave="{E3A822AB-A871-47B2-AEEB-82B045BF3F84}"/>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<sst xmlns="http://schemas.openxmlformats.org/spreadsheetml/2006/main" count="179036" uniqueCount="39110">
  <si>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</si>
  <si>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</si>
  <si>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</si>
  <si>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</si>
  <si>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</si>
  <si>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</si>
  <si>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</si>
  <si>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</si>
  <si>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</si>
  <si>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</si>
  <si>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</si>
  <si>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</si>
  <si>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</si>
  <si>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</si>
  <si>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</si>
  <si>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</si>
  <si>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</si>
  <si>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</si>
  <si>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</si>
  <si>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</si>
  <si>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</si>
  <si>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</si>
  <si>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</si>
  <si>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</si>
  <si>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</si>
  <si>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</si>
  <si>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</si>
  <si>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</si>
  <si>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</si>
  <si>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</si>
  <si>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</si>
  <si>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</si>
  <si>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</si>
  <si>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</si>
  <si>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</si>
  <si>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</si>
  <si>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</si>
  <si>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</si>
  <si>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</si>
  <si>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</si>
  <si>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</si>
  <si>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</si>
  <si>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</si>
  <si>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</si>
  <si>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</si>
  <si>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</si>
  <si>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</si>
  <si>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</si>
  <si>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</si>
  <si>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</si>
  <si>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</si>
  <si>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</si>
  <si>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</si>
  <si>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</si>
  <si>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</si>
  <si>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</si>
  <si>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</si>
  <si>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</si>
  <si>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</si>
  <si>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</si>
  <si>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</si>
  <si>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</si>
  <si>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</si>
  <si>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</si>
  <si>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</si>
  <si>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</si>
  <si>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</si>
  <si>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</si>
  <si>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</si>
  <si>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</si>
  <si>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</si>
  <si>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</si>
  <si>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</si>
  <si>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</si>
  <si>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</si>
  <si>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</si>
  <si>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</si>
  <si>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</si>
  <si>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</si>
  <si>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</si>
  <si>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</si>
  <si>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</si>
  <si>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</si>
  <si>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</si>
  <si>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</si>
  <si>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</si>
  <si>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</si>
  <si>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</si>
  <si>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</si>
  <si>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</si>
  <si>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</si>
  <si>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</si>
  <si>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</si>
  <si>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</si>
  <si>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</si>
  <si>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</si>
  <si>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</si>
  <si>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</si>
  <si>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</si>
  <si>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</si>
  <si>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</si>
  <si>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</si>
  <si>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</si>
  <si>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</si>
  <si>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</si>
  <si>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</si>
  <si>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</si>
  <si>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</si>
  <si>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</si>
  <si>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</si>
  <si>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</si>
  <si>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</si>
  <si>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</si>
  <si>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</si>
  <si>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</si>
  <si>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</si>
  <si>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</si>
  <si>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</si>
  <si>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</si>
  <si>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</si>
  <si>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</si>
  <si>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</si>
  <si>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</si>
  <si>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</si>
  <si>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</si>
  <si>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</si>
  <si>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</si>
  <si>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</si>
  <si>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</si>
  <si>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</si>
  <si>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</si>
  <si>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</si>
  <si>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</si>
  <si>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</si>
  <si>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</si>
  <si>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</si>
  <si>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</si>
  <si>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</si>
  <si>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</si>
  <si>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</si>
  <si>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</si>
  <si>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</si>
  <si>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</si>
  <si>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</si>
  <si>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</si>
  <si>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</si>
  <si>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</si>
  <si>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</si>
  <si>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</si>
  <si>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</si>
  <si>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</si>
  <si>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</si>
  <si>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</si>
  <si>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</si>
  <si>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</si>
  <si>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</si>
  <si>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</si>
  <si>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</si>
  <si>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</si>
  <si>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</si>
  <si>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</si>
  <si>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</si>
  <si>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</si>
  <si>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</si>
  <si>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</si>
  <si>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</si>
  <si>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</si>
  <si>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</si>
  <si>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</si>
  <si>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</si>
  <si>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</si>
  <si>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</si>
  <si>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</si>
  <si>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</si>
  <si>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</si>
  <si>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</si>
  <si>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</si>
  <si>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</si>
  <si>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</si>
  <si>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</si>
  <si>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</si>
  <si>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</si>
  <si>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</si>
  <si>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</si>
  <si>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</si>
  <si>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</si>
  <si>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</si>
  <si>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</si>
  <si>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</si>
  <si>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</si>
  <si>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</si>
  <si>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</si>
  <si>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</si>
  <si>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</si>
  <si>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</si>
  <si>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</si>
  <si>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</si>
  <si>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</si>
  <si>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</si>
  <si>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</si>
  <si>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</si>
  <si>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</si>
  <si>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</si>
  <si>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</si>
  <si>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</si>
  <si>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</si>
  <si>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</si>
  <si>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</si>
  <si>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</si>
  <si>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</si>
  <si>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</si>
  <si>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</si>
  <si>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</si>
  <si>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</si>
  <si>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</si>
  <si>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</si>
  <si>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</si>
  <si>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</si>
  <si>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</si>
  <si>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</si>
  <si>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</si>
  <si>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</si>
  <si>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</si>
  <si>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</si>
  <si>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</si>
  <si>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</si>
  <si>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</si>
  <si>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</si>
  <si>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</si>
  <si>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</si>
  <si>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</si>
  <si>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</si>
  <si>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</si>
  <si>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</si>
  <si>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</si>
  <si>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</si>
  <si>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</si>
  <si>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</si>
  <si>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</si>
  <si>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</si>
  <si>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</si>
  <si>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</si>
  <si>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</si>
  <si>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</si>
  <si>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</si>
  <si>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</si>
  <si>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</si>
  <si>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</si>
  <si>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</si>
  <si>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</si>
  <si>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</si>
  <si>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</si>
  <si>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</si>
  <si>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</si>
  <si>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</si>
  <si>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</si>
  <si>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</si>
  <si>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</si>
  <si>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</si>
  <si>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</si>
  <si>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</si>
  <si>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</si>
  <si>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</si>
  <si>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</si>
  <si>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</si>
  <si>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</si>
  <si>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</si>
  <si>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</si>
  <si>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</si>
  <si>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</si>
  <si>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</si>
  <si>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</si>
  <si>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</si>
  <si>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</si>
  <si>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</si>
  <si>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</si>
  <si>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</si>
  <si>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</si>
  <si>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</si>
  <si>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</si>
  <si>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</si>
  <si>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</si>
  <si>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</si>
  <si>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</si>
  <si>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</si>
  <si>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</si>
  <si>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</si>
  <si>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</si>
  <si>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</si>
  <si>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</si>
  <si>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</si>
  <si>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</si>
  <si>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</si>
  <si>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</si>
  <si>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</si>
  <si>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</si>
  <si>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</si>
  <si>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</si>
  <si>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</si>
  <si>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</si>
  <si>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</si>
  <si>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</si>
  <si>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</si>
  <si>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</si>
  <si>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</si>
  <si>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</si>
  <si>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</si>
  <si>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</si>
  <si>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</si>
  <si>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</si>
  <si>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</si>
  <si>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</si>
  <si>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</si>
  <si>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</si>
  <si>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</si>
  <si>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</si>
  <si>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</si>
  <si>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</si>
  <si>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</si>
  <si>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</si>
  <si>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</si>
  <si>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</si>
  <si>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</si>
  <si>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</si>
  <si>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</si>
  <si>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</si>
  <si>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</si>
  <si>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</si>
  <si>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</si>
  <si>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</si>
  <si>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</si>
  <si>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</si>
  <si>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</si>
  <si>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</si>
  <si>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</si>
  <si>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</si>
  <si>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</si>
  <si>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</si>
  <si>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</si>
  <si>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</si>
  <si>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</si>
  <si>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</si>
  <si>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</si>
  <si>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</si>
  <si>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</si>
  <si>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</si>
  <si>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</si>
  <si>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</si>
  <si>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</si>
  <si>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</si>
  <si>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</si>
  <si>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</si>
  <si>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</si>
  <si>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</si>
  <si>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</si>
  <si>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</si>
  <si>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</si>
  <si>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</si>
  <si>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</si>
  <si>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</si>
  <si>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</si>
  <si>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</si>
  <si>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</si>
  <si>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</si>
  <si>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</si>
  <si>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</si>
  <si>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</si>
  <si>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</si>
  <si>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</si>
  <si>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</si>
  <si>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</si>
  <si>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</si>
  <si>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</si>
  <si>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</si>
  <si>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</si>
  <si>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</si>
  <si>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</si>
  <si>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</si>
  <si>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</si>
  <si>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</si>
  <si>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</si>
  <si>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</si>
  <si>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</si>
  <si>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</si>
  <si>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</si>
  <si>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</si>
  <si>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</si>
  <si>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</si>
  <si>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</si>
  <si>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</si>
  <si>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</si>
  <si>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</si>
  <si>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</si>
  <si>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</si>
  <si>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</si>
  <si>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</si>
  <si>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</si>
  <si>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</si>
  <si>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</si>
  <si>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</si>
  <si>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</si>
  <si>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</si>
  <si>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</si>
  <si>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</si>
  <si>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</si>
  <si>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</si>
  <si>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</si>
  <si>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</si>
  <si>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</si>
  <si>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</si>
  <si>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</si>
  <si>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</si>
  <si>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</si>
  <si>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</si>
  <si>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</si>
  <si>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</si>
  <si>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</si>
  <si>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</si>
  <si>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</si>
  <si>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</si>
  <si>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</si>
  <si>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</si>
  <si>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</si>
  <si>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</si>
  <si>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</si>
  <si>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</si>
  <si>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</si>
  <si>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</si>
  <si>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</si>
  <si>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</si>
  <si>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</si>
  <si>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</si>
  <si>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</si>
  <si>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</si>
  <si>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</si>
  <si>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</si>
  <si>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</si>
  <si>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</si>
  <si>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</si>
  <si>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</si>
  <si>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</si>
  <si>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</si>
  <si>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</si>
  <si>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</si>
  <si>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</si>
  <si>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</si>
  <si>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</si>
  <si>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</si>
  <si>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</si>
  <si>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</si>
  <si>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</si>
  <si>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</si>
  <si>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</si>
  <si>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</si>
  <si>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</si>
  <si>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</si>
  <si>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</si>
  <si>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</si>
  <si>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</si>
  <si>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</si>
  <si>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</si>
  <si>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</si>
  <si>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</si>
  <si>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</si>
  <si>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</si>
  <si>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</si>
  <si>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</si>
  <si>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</si>
  <si>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</si>
  <si>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</si>
  <si>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</si>
  <si>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</si>
  <si>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</si>
  <si>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</si>
  <si>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</si>
  <si>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</si>
  <si>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</si>
  <si>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</si>
  <si>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</si>
  <si>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</si>
  <si>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</si>
  <si>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</si>
  <si>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</si>
  <si>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</si>
  <si>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</si>
  <si>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</si>
  <si>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</si>
  <si>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</si>
  <si>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</si>
  <si>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</si>
  <si>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</si>
  <si>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</si>
  <si>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</si>
  <si>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</si>
  <si>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</si>
  <si>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</si>
  <si>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</si>
  <si>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</si>
  <si>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</si>
  <si>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</si>
  <si>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</si>
  <si>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</si>
  <si>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</si>
  <si>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</si>
  <si>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</si>
  <si>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</si>
  <si>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</si>
  <si>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</si>
  <si>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</si>
  <si>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</si>
  <si>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</si>
  <si>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</si>
  <si>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</si>
  <si>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</si>
  <si>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</si>
  <si>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</si>
  <si>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</si>
  <si>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</si>
  <si>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</si>
  <si>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</si>
  <si>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</si>
  <si>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</si>
  <si>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</si>
  <si>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</si>
  <si>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</si>
  <si>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</si>
  <si>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</si>
  <si>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</si>
  <si>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</si>
  <si>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</si>
  <si>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</si>
  <si>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</si>
  <si>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</si>
  <si>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</si>
  <si>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</si>
  <si>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</si>
  <si>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</si>
  <si>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</si>
  <si>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</si>
  <si>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</si>
  <si>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</si>
  <si>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</si>
  <si>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</si>
  <si>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</si>
  <si>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</si>
  <si>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</si>
  <si>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</si>
  <si>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</si>
  <si>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</si>
  <si>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</si>
  <si>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</si>
  <si>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</si>
  <si>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</si>
  <si>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</si>
  <si>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</si>
  <si>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</si>
  <si>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</si>
  <si>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</si>
  <si>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</si>
  <si>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</si>
  <si>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</si>
  <si>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</si>
  <si>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</si>
  <si>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</si>
  <si>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</si>
  <si>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</si>
  <si>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</si>
  <si>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</si>
  <si>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</si>
  <si>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</si>
  <si>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</si>
  <si>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</si>
  <si>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</si>
  <si>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</si>
  <si>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</si>
  <si>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</si>
  <si>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</si>
  <si>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</si>
  <si>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</si>
  <si>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</si>
  <si>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</si>
  <si>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</si>
  <si>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</si>
  <si>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</si>
  <si>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</si>
  <si>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</si>
  <si>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</si>
  <si>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</si>
  <si>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</si>
  <si>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</si>
  <si>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</si>
  <si>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</si>
  <si>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</si>
  <si>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</si>
  <si>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</si>
  <si>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</si>
  <si>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</si>
  <si>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</si>
  <si>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</si>
  <si>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</si>
  <si>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</si>
  <si>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</si>
  <si>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</si>
  <si>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</si>
  <si>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</si>
  <si>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</si>
  <si>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</si>
  <si>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</si>
  <si>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</si>
  <si>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</si>
  <si>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</si>
  <si>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</si>
  <si>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</si>
  <si>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</si>
  <si>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</si>
  <si>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</si>
  <si>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</si>
  <si>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</si>
  <si>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</si>
  <si>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</si>
  <si>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</si>
  <si>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</si>
  <si>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</si>
  <si>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</si>
  <si>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</si>
  <si>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</si>
  <si>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</si>
  <si>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</si>
  <si>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</si>
  <si>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</si>
  <si>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</si>
  <si>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</si>
  <si>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</si>
  <si>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</si>
  <si>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</si>
  <si>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</si>
  <si>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</si>
  <si>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</si>
  <si>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</si>
  <si>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</si>
  <si>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</si>
  <si>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</si>
  <si>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</si>
  <si>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</si>
  <si>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</si>
  <si>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</si>
  <si>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</si>
  <si>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</si>
  <si>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</si>
  <si>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</si>
  <si>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</si>
  <si>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</si>
  <si>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</si>
  <si>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</si>
  <si>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</si>
  <si>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</si>
  <si>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</si>
  <si>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</si>
  <si>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</si>
  <si>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</si>
  <si>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</si>
  <si>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</si>
  <si>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</si>
  <si>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</si>
  <si>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</si>
  <si>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</si>
  <si>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</si>
  <si>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</si>
  <si>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</si>
  <si>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</si>
  <si>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</si>
  <si>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</si>
  <si>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</si>
  <si>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</si>
  <si>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</si>
  <si>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</si>
  <si>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</si>
  <si>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</si>
  <si>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</si>
  <si>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</si>
  <si>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</si>
  <si>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</si>
  <si>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</si>
  <si>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</si>
  <si>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</si>
  <si>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</si>
  <si>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</si>
  <si>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</si>
  <si>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</si>
  <si>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</si>
  <si>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</si>
  <si>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</si>
  <si>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</si>
  <si>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</si>
  <si>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</si>
  <si>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</si>
  <si>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</si>
  <si>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</si>
  <si>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</si>
  <si>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</si>
  <si>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</si>
  <si>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</si>
  <si>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</si>
  <si>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</si>
  <si>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</si>
  <si>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</si>
  <si>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</si>
  <si>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</si>
  <si>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</si>
  <si>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</si>
  <si>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</si>
  <si>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</si>
  <si>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</si>
  <si>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</si>
  <si>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</si>
  <si>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</si>
  <si>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</si>
  <si>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</si>
  <si>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</si>
  <si>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</si>
  <si>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</si>
  <si>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</si>
  <si>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</si>
  <si>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</si>
  <si>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</si>
  <si>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</si>
  <si>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</si>
  <si>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</si>
  <si>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</si>
  <si>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</si>
  <si>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</si>
  <si>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</si>
  <si>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</si>
  <si>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</si>
  <si>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</si>
  <si>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</si>
  <si>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</si>
  <si>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</si>
  <si>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</si>
  <si>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</si>
  <si>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</si>
  <si>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</si>
  <si>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</si>
  <si>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</si>
  <si>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</si>
  <si>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</si>
  <si>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</si>
  <si>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</si>
  <si>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</si>
  <si>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</si>
  <si>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</si>
  <si>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</si>
  <si>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</si>
  <si>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</si>
  <si>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</si>
  <si>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</si>
  <si>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</si>
  <si>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</si>
  <si>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</si>
  <si>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</si>
  <si>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</si>
  <si>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</si>
  <si>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</si>
  <si>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</si>
  <si>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</si>
  <si>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</si>
  <si>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</si>
  <si>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</si>
  <si>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</si>
  <si>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</si>
  <si>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</si>
  <si>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</si>
  <si>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</si>
  <si>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</si>
  <si>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</si>
  <si>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</si>
  <si>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</si>
  <si>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</si>
  <si>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</si>
  <si>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</si>
  <si>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</si>
  <si>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</si>
  <si>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</si>
  <si>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</si>
  <si>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</si>
  <si>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</si>
  <si>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</si>
  <si>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</si>
  <si>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</si>
  <si>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</si>
  <si>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</si>
  <si>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</si>
  <si>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</si>
  <si>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</si>
  <si>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</si>
  <si>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</si>
  <si>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</si>
  <si>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</si>
  <si>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</si>
  <si>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</si>
  <si>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</si>
  <si>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</si>
  <si>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</si>
  <si>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</si>
  <si>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</si>
  <si>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</si>
  <si>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</si>
  <si>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</si>
  <si>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</si>
  <si>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</si>
  <si>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</si>
  <si>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</si>
  <si>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</si>
  <si>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</si>
  <si>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</si>
  <si>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</si>
  <si>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</si>
  <si>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</si>
  <si>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</si>
  <si>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</si>
  <si>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</si>
  <si>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</si>
  <si>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</si>
  <si>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</si>
  <si>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</si>
  <si>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</si>
  <si>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</si>
  <si>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</si>
  <si>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</si>
  <si>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</si>
  <si>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</si>
  <si>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</si>
  <si>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</si>
  <si>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</si>
  <si>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</si>
  <si>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</si>
  <si>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</si>
  <si>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</si>
  <si>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</si>
  <si>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</si>
  <si>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</si>
  <si>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</si>
  <si>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</si>
  <si>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</si>
  <si>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</si>
  <si>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</si>
  <si>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</si>
  <si>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</si>
  <si>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</si>
  <si>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</si>
  <si>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</si>
  <si>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</si>
  <si>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</si>
  <si>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</si>
  <si>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</si>
  <si>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</si>
  <si>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</si>
  <si>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</si>
  <si>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</si>
  <si>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</si>
  <si>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</si>
  <si>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</si>
  <si>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</si>
  <si>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</si>
  <si>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</si>
  <si>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</si>
  <si>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</si>
  <si>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</si>
  <si>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</si>
  <si>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</si>
  <si>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</si>
  <si>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</si>
  <si>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</si>
  <si>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</si>
  <si>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</si>
  <si>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</si>
  <si>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</si>
  <si>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</si>
  <si>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</si>
  <si>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</si>
  <si>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</si>
  <si>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</si>
  <si>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</si>
  <si>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</si>
  <si>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</si>
  <si>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</si>
  <si>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</si>
  <si>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</si>
  <si>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</si>
  <si>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</si>
  <si>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</si>
  <si>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</si>
  <si>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</si>
  <si>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</si>
  <si>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</si>
  <si>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</si>
  <si>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</si>
  <si>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</si>
  <si>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</si>
  <si>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</si>
  <si>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</si>
  <si>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</si>
  <si>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</si>
  <si>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</si>
  <si>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</si>
  <si>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</si>
  <si>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</si>
  <si>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</si>
  <si>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</si>
  <si>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</si>
  <si>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</si>
  <si>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</si>
  <si>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</si>
  <si>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</si>
  <si>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</si>
  <si>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</si>
  <si>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</si>
  <si>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</si>
  <si>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</si>
  <si>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</si>
  <si>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</si>
  <si>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</si>
  <si>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</si>
  <si>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</si>
  <si>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</si>
  <si>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</si>
  <si>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</si>
  <si>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</si>
  <si>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</si>
  <si>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</si>
  <si>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</si>
  <si>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</si>
  <si>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</si>
  <si>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</si>
  <si>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</si>
  <si>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</si>
  <si>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</si>
  <si>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</si>
  <si>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</si>
  <si>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</si>
  <si>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</si>
  <si>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</si>
  <si>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</si>
  <si>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</si>
  <si>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</si>
  <si>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</si>
  <si>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</si>
  <si>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</si>
  <si>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</si>
  <si>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</si>
  <si>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</si>
  <si>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</si>
  <si>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</si>
  <si>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</si>
  <si>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</si>
  <si>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</si>
  <si>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</si>
  <si>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</si>
  <si>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</si>
  <si>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</si>
  <si>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</si>
  <si>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</si>
  <si>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</si>
  <si>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</si>
  <si>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</si>
  <si>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</si>
  <si>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</si>
  <si>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</si>
  <si>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</si>
  <si>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</si>
  <si>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</si>
  <si>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</si>
  <si>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</si>
  <si>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</si>
  <si>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</si>
  <si>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</si>
  <si>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</si>
  <si>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</si>
  <si>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</si>
  <si>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</si>
  <si>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</si>
  <si>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</si>
  <si>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</si>
  <si>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</si>
  <si>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</si>
  <si>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</si>
  <si>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</si>
  <si>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</si>
  <si>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</si>
  <si>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</si>
  <si>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</si>
  <si>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</si>
  <si>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</si>
  <si>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</si>
  <si>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</si>
  <si>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</si>
  <si>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</si>
  <si>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</si>
  <si>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</si>
  <si>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</si>
  <si>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</si>
  <si>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</si>
  <si>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</si>
  <si>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</si>
  <si>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</si>
  <si>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</si>
  <si>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</si>
  <si>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</si>
  <si>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</si>
  <si>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</si>
  <si>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</si>
  <si>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</si>
  <si>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</si>
  <si>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</si>
  <si>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</si>
  <si>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</si>
  <si>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</si>
  <si>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</si>
  <si>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</si>
  <si>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</si>
  <si>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</si>
  <si>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</si>
  <si>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</si>
  <si>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</si>
  <si>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</si>
  <si>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</si>
  <si>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</si>
  <si>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</si>
  <si>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</si>
  <si>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</si>
  <si>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</si>
  <si>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</si>
  <si>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</si>
  <si>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</si>
  <si>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</si>
  <si>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</si>
  <si>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</si>
  <si>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</si>
  <si>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</si>
  <si>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</si>
  <si>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</si>
  <si>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</si>
  <si>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</si>
  <si>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</si>
  <si>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</si>
  <si>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</si>
  <si>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</si>
  <si>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</si>
  <si>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</si>
  <si>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</si>
  <si>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</si>
  <si>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</si>
  <si>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</si>
  <si>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</si>
  <si>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</si>
  <si>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</si>
  <si>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</si>
  <si>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</si>
  <si>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</si>
  <si>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</si>
  <si>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</si>
  <si>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</si>
  <si>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</si>
  <si>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</si>
  <si>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</si>
  <si>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</si>
  <si>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</si>
  <si>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</si>
  <si>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</si>
  <si>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</si>
  <si>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</si>
  <si>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</si>
  <si>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</si>
  <si>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</si>
  <si>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</si>
  <si>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</si>
  <si>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</si>
  <si>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</si>
  <si>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</si>
  <si>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</si>
  <si>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</si>
  <si>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</si>
  <si>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</si>
  <si>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</si>
  <si>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</si>
  <si>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</si>
  <si>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</si>
  <si>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</si>
  <si>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</si>
  <si>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</si>
  <si>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</si>
  <si>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</si>
  <si>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</si>
  <si>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</si>
  <si>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</si>
  <si>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</si>
  <si>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</si>
  <si>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</si>
  <si>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</si>
  <si>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</si>
  <si>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</si>
  <si>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</si>
  <si>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</si>
  <si>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</si>
  <si>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</si>
  <si>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</si>
  <si>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</si>
  <si>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</si>
  <si>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</si>
  <si>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</si>
  <si>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</si>
  <si>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</si>
  <si>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</si>
  <si>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</si>
  <si>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</si>
  <si>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</si>
  <si>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</si>
  <si>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</si>
  <si>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</si>
  <si>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</si>
  <si>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</si>
  <si>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</si>
  <si>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</si>
  <si>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</si>
  <si>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</si>
  <si>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</si>
  <si>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</si>
  <si>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</si>
  <si>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</si>
  <si>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</si>
  <si>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</si>
  <si>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</si>
  <si>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</si>
  <si>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</si>
  <si>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</si>
  <si>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</si>
  <si>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</si>
  <si>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</si>
  <si>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</si>
  <si>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</si>
  <si>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</si>
  <si>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</si>
  <si>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</si>
  <si>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</si>
  <si>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</si>
  <si>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</si>
  <si>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</si>
  <si>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</si>
  <si>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</si>
  <si>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</si>
  <si>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</si>
  <si>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</si>
  <si>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</si>
  <si>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</si>
  <si>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</si>
  <si>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</si>
  <si>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</si>
  <si>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</si>
  <si>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</si>
  <si>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</si>
  <si>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</si>
  <si>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</si>
  <si>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</si>
  <si>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</si>
  <si>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</si>
  <si>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</si>
  <si>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</si>
  <si>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</si>
  <si>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</si>
  <si>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</si>
  <si>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</si>
  <si>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</si>
  <si>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</si>
  <si>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</si>
  <si>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</si>
  <si>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</si>
  <si>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</si>
  <si>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</si>
  <si>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</si>
  <si>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</si>
  <si>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</si>
  <si>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</si>
  <si>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</si>
  <si>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</si>
  <si>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</si>
  <si>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</si>
  <si>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</si>
  <si>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</si>
  <si>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</si>
  <si>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</si>
  <si>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</si>
  <si>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</si>
  <si>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</si>
  <si>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</si>
  <si>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</si>
  <si>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</si>
  <si>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</si>
  <si>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</si>
  <si>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</si>
  <si>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</si>
  <si>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</si>
  <si>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</si>
  <si>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</si>
  <si>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</si>
  <si>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</si>
  <si>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</si>
  <si>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</si>
  <si>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</si>
  <si>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</si>
  <si>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</si>
  <si>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</si>
  <si>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</si>
  <si>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</si>
  <si>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</si>
  <si>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</si>
  <si>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</si>
  <si>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</si>
  <si>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</si>
  <si>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</si>
  <si>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</si>
  <si>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</si>
  <si>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</si>
  <si>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</si>
  <si>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</si>
  <si>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</si>
  <si>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</si>
  <si>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</si>
  <si>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</si>
  <si>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</si>
  <si>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</si>
  <si>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</si>
  <si>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</si>
  <si>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</si>
  <si>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</si>
  <si>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</si>
  <si>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</si>
  <si>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</si>
  <si>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</si>
  <si>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</si>
  <si>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</si>
  <si>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</si>
  <si>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</si>
  <si>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</si>
  <si>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</si>
  <si>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</si>
  <si>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</si>
  <si>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</si>
  <si>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</si>
  <si>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</si>
  <si>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</si>
  <si>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</si>
  <si>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</si>
  <si>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</si>
  <si>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</si>
  <si>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</si>
  <si>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</si>
  <si>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</si>
  <si>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</si>
  <si>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</si>
  <si>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</si>
  <si>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</si>
  <si>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</si>
  <si>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</si>
  <si>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</si>
  <si>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</si>
  <si>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</si>
  <si>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</si>
  <si>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</si>
  <si>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</si>
  <si>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</si>
  <si>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</si>
  <si>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</si>
  <si>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</si>
  <si>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</si>
  <si>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</si>
  <si>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</si>
  <si>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</si>
  <si>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</si>
  <si>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</si>
  <si>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</si>
  <si>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</si>
  <si>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</si>
  <si>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</si>
  <si>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</si>
  <si>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</si>
  <si>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</si>
  <si>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</si>
  <si>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</si>
  <si>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</si>
  <si>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</si>
  <si>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</si>
  <si>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</si>
  <si>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</si>
  <si>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</si>
  <si>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</si>
  <si>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</si>
  <si>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</si>
  <si>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</si>
  <si>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</si>
  <si>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</si>
  <si>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</si>
  <si>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</si>
  <si>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</si>
  <si>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</si>
  <si>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</si>
  <si>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</si>
  <si>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</si>
  <si>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</si>
  <si>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</si>
  <si>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</si>
  <si>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</si>
  <si>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</si>
  <si>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</si>
  <si>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</si>
  <si>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</si>
  <si>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</si>
  <si>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</si>
  <si>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</si>
  <si>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</si>
  <si>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</si>
  <si>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</si>
  <si>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</si>
  <si>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</si>
  <si>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</si>
  <si>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</si>
  <si>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</si>
  <si>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</si>
  <si>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</si>
  <si>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</si>
  <si>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</si>
  <si>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</si>
  <si>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</si>
  <si>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</si>
  <si>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</si>
  <si>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</si>
  <si>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</si>
  <si>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</si>
  <si>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</si>
  <si>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</si>
  <si>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</si>
  <si>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</si>
  <si>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</si>
  <si>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</si>
  <si>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</si>
  <si>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</si>
  <si>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</si>
  <si>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</si>
  <si>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</si>
  <si>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</si>
  <si>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</si>
  <si>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</si>
  <si>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</si>
  <si>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</si>
  <si>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</si>
  <si>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</si>
  <si>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</si>
  <si>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</si>
  <si>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</si>
  <si>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</si>
  <si>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</si>
  <si>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</si>
  <si>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</si>
  <si>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</si>
  <si>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</si>
  <si>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</si>
  <si>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</si>
  <si>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</si>
  <si>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</si>
  <si>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</si>
  <si>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</si>
  <si>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</si>
  <si>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</si>
  <si>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</si>
  <si>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</si>
  <si>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</si>
  <si>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</si>
  <si>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</si>
  <si>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</si>
  <si>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</si>
  <si>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</si>
  <si>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</si>
  <si>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</si>
  <si>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</si>
  <si>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</si>
  <si>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</si>
  <si>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</si>
  <si>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</si>
  <si>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</si>
  <si>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</si>
  <si>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</si>
  <si>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</si>
  <si>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</si>
  <si>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</si>
  <si>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</si>
  <si>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</si>
  <si>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</si>
  <si>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</si>
  <si>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</si>
  <si>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</si>
  <si>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</si>
  <si>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</si>
  <si>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</si>
  <si>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</si>
  <si>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</si>
  <si>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</si>
  <si>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</si>
  <si>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</si>
  <si>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</si>
  <si>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</si>
  <si>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</si>
  <si>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</si>
  <si>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</si>
  <si>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</si>
  <si>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</si>
  <si>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</si>
  <si>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</si>
  <si>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</si>
  <si>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</si>
  <si>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</si>
  <si>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</si>
  <si>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</si>
  <si>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</si>
  <si>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</si>
  <si>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</si>
  <si>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</si>
  <si>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</si>
  <si>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</si>
  <si>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</si>
  <si>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</si>
  <si>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</si>
  <si>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</si>
  <si>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</si>
  <si>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</si>
  <si>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</si>
  <si>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</si>
  <si>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</si>
  <si>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</si>
  <si>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</si>
  <si>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</si>
  <si>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</si>
  <si>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</si>
  <si>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</si>
  <si>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</si>
  <si>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</si>
  <si>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</si>
  <si>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</si>
  <si>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</si>
  <si>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</si>
  <si>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</si>
  <si>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</si>
  <si>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</si>
  <si>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</si>
  <si>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</si>
  <si>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</si>
  <si>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</si>
  <si>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</si>
  <si>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</si>
  <si>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</si>
  <si>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</si>
  <si>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</si>
  <si>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</si>
  <si>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</si>
  <si>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</si>
  <si>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</si>
  <si>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</si>
  <si>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</si>
  <si>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</si>
  <si>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</si>
  <si>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</si>
  <si>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</si>
  <si>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</si>
  <si>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</si>
  <si>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</si>
  <si>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</si>
  <si>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</si>
  <si>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</si>
  <si>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</si>
  <si>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</si>
  <si>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</si>
  <si>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</si>
  <si>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</si>
  <si>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</si>
  <si>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</si>
  <si>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</si>
  <si>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</si>
  <si>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</si>
  <si>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</si>
  <si>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</si>
  <si>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</si>
  <si>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</si>
  <si>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</si>
  <si>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</si>
  <si>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</si>
  <si>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</si>
  <si>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</si>
  <si>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</si>
  <si>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</si>
  <si>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</si>
  <si>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</si>
  <si>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</si>
  <si>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</si>
  <si>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</si>
  <si>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</si>
  <si>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</si>
  <si>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</si>
  <si>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</si>
  <si>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</si>
  <si>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</si>
  <si>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</si>
  <si>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</si>
  <si>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</si>
  <si>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</si>
  <si>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</si>
  <si>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</si>
  <si>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</si>
  <si>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</si>
  <si>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</si>
  <si>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</si>
  <si>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</si>
  <si>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</si>
  <si>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</si>
  <si>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</si>
  <si>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</si>
  <si>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</si>
  <si>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</si>
  <si>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</si>
  <si>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</si>
  <si>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</si>
  <si>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</si>
  <si>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</si>
  <si>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</si>
  <si>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</si>
  <si>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</si>
  <si>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</si>
  <si>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</si>
  <si>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</si>
  <si>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</si>
  <si>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</si>
  <si>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</si>
  <si>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</si>
  <si>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</si>
  <si>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</si>
  <si>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</si>
  <si>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</si>
  <si>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</si>
  <si>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</si>
  <si>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</si>
  <si>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</si>
  <si>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</si>
  <si>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</si>
  <si>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</si>
  <si>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</si>
  <si>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</si>
  <si>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</si>
  <si>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</si>
  <si>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</si>
  <si>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</si>
  <si>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</si>
  <si>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</si>
  <si>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</si>
  <si>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</si>
  <si>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</si>
  <si>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</si>
  <si>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</si>
  <si>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</si>
  <si>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</si>
  <si>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</si>
  <si>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</si>
  <si>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</si>
  <si>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</si>
  <si>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</si>
  <si>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</si>
  <si>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</si>
  <si>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</si>
  <si>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</si>
  <si>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</si>
  <si>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</si>
  <si>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</si>
  <si>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</si>
  <si>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</si>
  <si>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</si>
  <si>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</si>
  <si>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</si>
  <si>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</si>
  <si>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</si>
  <si>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</si>
  <si>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</si>
  <si>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</si>
  <si>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</si>
  <si>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</si>
  <si>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</si>
  <si>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</si>
  <si>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</si>
  <si>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</si>
  <si>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</si>
  <si>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</si>
  <si>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</si>
  <si>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</si>
  <si>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</si>
  <si>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</si>
  <si>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</si>
  <si>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</si>
  <si>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</si>
  <si>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</si>
  <si>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</si>
  <si>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</si>
  <si>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</si>
  <si>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</si>
  <si>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</si>
  <si>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</si>
  <si>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</si>
  <si>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</si>
  <si>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</si>
  <si>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</si>
  <si>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</si>
  <si>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</si>
  <si>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</si>
  <si>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</si>
  <si>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</si>
  <si>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</si>
  <si>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</si>
  <si>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</si>
  <si>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</si>
  <si>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</si>
  <si>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</si>
  <si>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</si>
  <si>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</si>
  <si>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</si>
  <si>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</si>
  <si>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</si>
  <si>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</si>
  <si>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</si>
  <si>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</si>
  <si>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</si>
  <si>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</si>
  <si>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</si>
  <si>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</si>
  <si>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</si>
  <si>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</si>
  <si>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</si>
  <si>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</si>
  <si>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</si>
  <si>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</si>
  <si>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</si>
  <si>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</si>
  <si>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</si>
  <si>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</si>
  <si>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</si>
  <si>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</si>
  <si>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</si>
  <si>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</si>
  <si>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</si>
  <si>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</si>
  <si>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</si>
  <si>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</si>
  <si>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</si>
  <si>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</si>
  <si>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</si>
  <si>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</si>
  <si>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</si>
  <si>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</si>
  <si>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</si>
  <si>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</si>
  <si>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</si>
  <si>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</si>
  <si>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</si>
  <si>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</si>
  <si>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</si>
  <si>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</si>
  <si>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</si>
  <si>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</si>
  <si>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</si>
  <si>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</si>
  <si>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</si>
  <si>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</si>
  <si>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</si>
  <si>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</si>
  <si>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</si>
  <si>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</si>
  <si>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</si>
  <si>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</si>
  <si>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</si>
  <si>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</si>
  <si>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</si>
  <si>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</si>
  <si>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</si>
  <si>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</si>
  <si>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</si>
  <si>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</si>
  <si>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</si>
  <si>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</si>
  <si>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</si>
  <si>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</si>
  <si>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</si>
  <si>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</si>
  <si>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</si>
  <si>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</si>
  <si>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</si>
  <si>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</si>
  <si>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</si>
  <si>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</si>
  <si>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</si>
  <si>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</si>
  <si>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</si>
  <si>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</si>
  <si>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</si>
  <si>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</si>
  <si>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</si>
  <si>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</si>
  <si>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</si>
  <si>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</si>
  <si>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</si>
  <si>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</si>
  <si>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</si>
  <si>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</si>
  <si>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</si>
  <si>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</si>
  <si>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</si>
  <si>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</si>
  <si>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</si>
  <si>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</si>
  <si>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</si>
  <si>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</si>
  <si>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</si>
  <si>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</si>
  <si>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</si>
  <si>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</si>
  <si>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</si>
  <si>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</si>
  <si>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</si>
  <si>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</si>
  <si>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</si>
  <si>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</si>
  <si>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</si>
  <si>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</si>
  <si>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</si>
  <si>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</si>
  <si>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</si>
  <si>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</si>
  <si>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</si>
  <si>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</si>
  <si>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</si>
  <si>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</si>
  <si>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</si>
  <si>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</si>
  <si>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</si>
  <si>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</si>
  <si>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</si>
  <si>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</si>
  <si>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</si>
  <si>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</si>
  <si>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</si>
  <si>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</si>
  <si>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</si>
  <si>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</si>
  <si>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</si>
  <si>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</si>
  <si>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</si>
  <si>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</si>
  <si>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</si>
  <si>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</si>
  <si>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</si>
  <si>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</si>
  <si>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</si>
  <si>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</si>
  <si>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</si>
  <si>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</si>
  <si>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</si>
  <si>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</si>
  <si>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</si>
  <si>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</si>
  <si>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</si>
  <si>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</si>
  <si>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</si>
  <si>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</si>
  <si>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</si>
  <si>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</si>
  <si>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</si>
  <si>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</si>
  <si>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</si>
  <si>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</si>
  <si>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</si>
  <si>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</si>
  <si>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</si>
  <si>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</si>
  <si>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</si>
  <si>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</si>
  <si>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</si>
  <si>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</si>
  <si>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</si>
  <si>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</si>
  <si>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</si>
  <si>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</si>
  <si>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</si>
  <si>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</si>
  <si>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</si>
  <si>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</si>
  <si>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</si>
  <si>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</si>
  <si>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</si>
  <si>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</si>
  <si>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</si>
  <si>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</si>
  <si>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</si>
  <si>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</si>
  <si>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</si>
  <si>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</si>
  <si>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</si>
  <si>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</si>
  <si>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</si>
  <si>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</si>
  <si>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</si>
  <si>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</si>
  <si>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</si>
  <si>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</si>
  <si>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</si>
  <si>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</si>
  <si>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</si>
  <si>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</si>
  <si>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</si>
  <si>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</si>
  <si>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</si>
  <si>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</si>
  <si>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</si>
  <si>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</si>
  <si>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</si>
  <si>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</si>
  <si>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</si>
  <si>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</si>
  <si>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</si>
  <si>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</si>
  <si>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</si>
  <si>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</si>
  <si>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</si>
  <si>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</si>
  <si>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</si>
  <si>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</si>
  <si>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</si>
  <si>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</si>
  <si>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</si>
  <si>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</si>
  <si>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</si>
  <si>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</si>
  <si>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</si>
  <si>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</si>
  <si>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</si>
  <si>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</si>
  <si>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</si>
  <si>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</si>
  <si>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</si>
  <si>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</si>
  <si>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</si>
  <si>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</si>
  <si>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</si>
  <si>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</si>
  <si>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</si>
  <si>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</si>
  <si>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</si>
  <si>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</si>
  <si>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</si>
  <si>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</si>
  <si>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</si>
  <si>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</si>
  <si>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</si>
  <si>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</si>
  <si>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</si>
  <si>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</si>
  <si>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</si>
  <si>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</si>
  <si>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</si>
  <si>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</si>
  <si>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</si>
  <si>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</si>
  <si>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</si>
  <si>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</si>
  <si>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</si>
  <si>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</si>
  <si>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</si>
  <si>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</si>
  <si>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</si>
  <si>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</si>
  <si>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</si>
  <si>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</si>
  <si>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</si>
  <si>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</si>
  <si>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</si>
  <si>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</si>
  <si>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</si>
  <si>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</si>
  <si>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</si>
  <si>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</si>
  <si>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</si>
  <si>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</si>
  <si>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</si>
  <si>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</si>
  <si>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</si>
  <si>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</si>
  <si>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</si>
  <si>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</si>
  <si>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</si>
  <si>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</si>
  <si>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</si>
  <si>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</si>
  <si>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</si>
  <si>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</si>
  <si>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</si>
  <si>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</si>
  <si>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</si>
  <si>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</si>
  <si>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</si>
  <si>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</si>
  <si>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</si>
  <si>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</si>
  <si>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</si>
  <si>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</si>
  <si>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</si>
  <si>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</si>
  <si>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</si>
  <si>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</si>
  <si>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</si>
  <si>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</si>
  <si>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</si>
  <si>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</si>
  <si>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</si>
  <si>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</si>
  <si>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</si>
  <si>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</si>
  <si>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</si>
  <si>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</si>
  <si>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</si>
  <si>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</si>
  <si>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</si>
  <si>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</si>
  <si>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</si>
  <si>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</si>
  <si>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</si>
  <si>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</si>
  <si>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</si>
  <si>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</si>
  <si>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</si>
  <si>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</si>
  <si>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</si>
  <si>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</si>
  <si>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</si>
  <si>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</si>
  <si>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</si>
  <si>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</si>
  <si>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</si>
  <si>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</si>
  <si>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</si>
  <si>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</si>
  <si>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</si>
  <si>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</si>
  <si>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</si>
  <si>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</si>
  <si>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</si>
  <si>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</si>
  <si>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</si>
  <si>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</si>
  <si>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</si>
  <si>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</si>
  <si>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</si>
  <si>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</si>
  <si>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</si>
  <si>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</si>
  <si>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</si>
  <si>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</si>
  <si>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</si>
  <si>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</si>
  <si>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</si>
  <si>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</si>
  <si>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</si>
  <si>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</si>
  <si>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</si>
  <si>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</si>
  <si>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</si>
  <si>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</si>
  <si>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</si>
  <si>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</si>
  <si>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</si>
  <si>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</si>
  <si>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</si>
  <si>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</si>
  <si>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</si>
  <si>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</si>
  <si>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</si>
  <si>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</si>
  <si>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</si>
  <si>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</si>
  <si>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</si>
  <si>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</si>
  <si>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</si>
  <si>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</si>
  <si>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</si>
  <si>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</si>
  <si>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</si>
  <si>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</si>
  <si>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</si>
  <si>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</si>
  <si>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</si>
  <si>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</si>
  <si>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</si>
  <si>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</si>
  <si>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</si>
  <si>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</si>
  <si>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</si>
  <si>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</si>
  <si>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</si>
  <si>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</si>
  <si>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</si>
  <si>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</si>
  <si>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</si>
  <si>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</si>
  <si>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</si>
  <si>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</si>
  <si>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</si>
  <si>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</si>
  <si>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</si>
  <si>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</si>
  <si>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</si>
  <si>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</si>
  <si>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</si>
  <si>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</si>
  <si>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</si>
  <si>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</si>
  <si>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</si>
  <si>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</si>
  <si>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</si>
  <si>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</si>
  <si>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</si>
  <si>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</si>
  <si>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</si>
  <si>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</si>
  <si>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</si>
  <si>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</si>
  <si>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</si>
  <si>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</si>
  <si>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</si>
  <si>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</si>
  <si>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</si>
  <si>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</si>
  <si>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</si>
  <si>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</si>
  <si>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</si>
  <si>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</si>
  <si>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</si>
  <si>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</si>
  <si>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</si>
  <si>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</si>
  <si>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</si>
  <si>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</si>
  <si>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</si>
  <si>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</si>
  <si>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</si>
  <si>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</si>
  <si>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</si>
  <si>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</si>
  <si>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</si>
  <si>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</si>
  <si>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</si>
  <si>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</si>
  <si>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</si>
  <si>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</si>
  <si>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</si>
  <si>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</si>
  <si>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</si>
  <si>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</si>
  <si>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</si>
  <si>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</si>
  <si>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</si>
  <si>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</si>
  <si>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</si>
  <si>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</si>
  <si>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</si>
  <si>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</si>
  <si>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</si>
  <si>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</si>
  <si>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</si>
  <si>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</si>
  <si>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</si>
  <si>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</si>
  <si>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</si>
  <si>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</si>
  <si>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</si>
  <si>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</si>
  <si>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</si>
  <si>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</si>
  <si>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</si>
  <si>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</si>
  <si>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</si>
  <si>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</si>
  <si>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</si>
  <si>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</si>
  <si>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</si>
  <si>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</si>
  <si>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</si>
  <si>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</si>
  <si>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</si>
  <si>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</si>
  <si>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</si>
  <si>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</si>
  <si>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</si>
  <si>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</si>
  <si>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</si>
  <si>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</si>
  <si>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</si>
  <si>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</si>
  <si>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</si>
  <si>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</si>
  <si>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</si>
  <si>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</si>
  <si>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</si>
  <si>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</si>
  <si>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</si>
  <si>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</si>
  <si>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</si>
  <si>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</si>
  <si>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</si>
  <si>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</si>
  <si>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</si>
  <si>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</si>
  <si>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</si>
  <si>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</si>
  <si>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</si>
  <si>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</si>
  <si>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</si>
  <si>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</si>
  <si>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</si>
  <si>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</si>
  <si>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</si>
  <si>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</si>
  <si>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</si>
  <si>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</si>
  <si>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</si>
  <si>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</si>
  <si>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</si>
  <si>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</si>
  <si>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</si>
  <si>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</si>
  <si>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</si>
  <si>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</si>
  <si>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</si>
  <si>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</si>
  <si>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</si>
  <si>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</si>
  <si>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</si>
  <si>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</si>
  <si>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</si>
  <si>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</si>
  <si>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</si>
  <si>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</si>
  <si>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</si>
  <si>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</si>
  <si>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</si>
  <si>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</si>
  <si>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</si>
  <si>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</si>
  <si>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</si>
  <si>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</si>
  <si>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</si>
  <si>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</si>
  <si>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</si>
  <si>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</si>
  <si>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</si>
  <si>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</si>
  <si>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</si>
  <si>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</si>
  <si>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</si>
  <si>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</si>
  <si>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</si>
  <si>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</si>
  <si>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</si>
  <si>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</si>
  <si>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</si>
  <si>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</si>
  <si>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</si>
  <si>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</si>
  <si>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</si>
  <si>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</si>
  <si>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</si>
  <si>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</si>
  <si>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</si>
  <si>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</si>
  <si>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</si>
  <si>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</si>
  <si>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</si>
  <si>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</si>
  <si>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</si>
  <si>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</si>
  <si>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</si>
  <si>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</si>
  <si>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</si>
  <si>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</si>
  <si>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</si>
  <si>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</si>
  <si>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</si>
  <si>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</si>
  <si>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</si>
  <si>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</si>
  <si>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</si>
  <si>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</si>
  <si>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</si>
  <si>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</si>
  <si>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</si>
  <si>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</si>
  <si>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</si>
  <si>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</si>
  <si>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</si>
  <si>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</si>
  <si>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</si>
  <si>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</si>
  <si>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</si>
  <si>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</si>
  <si>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</si>
  <si>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</si>
  <si>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</si>
  <si>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</si>
  <si>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</si>
  <si>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</si>
  <si>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</si>
  <si>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</si>
  <si>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</si>
  <si>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</si>
  <si>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</si>
  <si>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</si>
  <si>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</si>
  <si>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</si>
  <si>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</si>
  <si>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</si>
  <si>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</si>
  <si>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</si>
  <si>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</si>
  <si>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</si>
  <si>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</si>
  <si>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</si>
  <si>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</si>
  <si>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</si>
  <si>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</si>
  <si>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</si>
  <si>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</si>
  <si>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</si>
  <si>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</si>
  <si>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</si>
  <si>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</si>
  <si>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</si>
  <si>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</si>
  <si>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</si>
  <si>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</si>
  <si>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</si>
  <si>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</si>
  <si>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</si>
  <si>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</si>
  <si>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</si>
  <si>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</si>
  <si>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</si>
  <si>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</si>
  <si>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</si>
  <si>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</si>
  <si>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</si>
  <si>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</si>
  <si>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</si>
  <si>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</si>
  <si>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</si>
  <si>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</si>
  <si>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</si>
  <si>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</si>
  <si>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</si>
  <si>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</si>
  <si>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</si>
  <si>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</si>
  <si>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</si>
  <si>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</si>
  <si>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</si>
  <si>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</si>
  <si>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</si>
  <si>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</si>
  <si>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</si>
  <si>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</si>
  <si>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</si>
  <si>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</si>
  <si>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</si>
  <si>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</si>
  <si>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</si>
  <si>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</si>
  <si>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</si>
  <si>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</si>
  <si>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</si>
  <si>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</si>
  <si>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</si>
  <si>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</si>
  <si>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</si>
  <si>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</si>
  <si>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</si>
  <si>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</si>
  <si>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</si>
  <si>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</si>
  <si>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</si>
  <si>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</si>
  <si>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</si>
  <si>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</si>
  <si>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</si>
  <si>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</si>
  <si>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</si>
  <si>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</si>
  <si>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</si>
  <si>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</si>
  <si>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</si>
  <si>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</si>
  <si>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</si>
  <si>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</si>
  <si>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</si>
  <si>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</si>
  <si>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</si>
  <si>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</si>
  <si>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</si>
  <si>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</si>
  <si>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</si>
  <si>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</si>
  <si>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</si>
  <si>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</si>
  <si>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</si>
  <si>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</si>
  <si>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</si>
  <si>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</si>
  <si>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</si>
  <si>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</si>
  <si>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</si>
  <si>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</si>
  <si>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</si>
  <si>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</si>
  <si>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</si>
  <si>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</si>
  <si>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</si>
  <si>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</si>
  <si>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</si>
  <si>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</si>
  <si>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</si>
  <si>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</si>
  <si>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</si>
  <si>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</si>
  <si>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</si>
  <si>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</si>
  <si>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</si>
  <si>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</si>
  <si>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</si>
  <si>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</si>
  <si>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</si>
  <si>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</si>
  <si>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</si>
  <si>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</si>
  <si>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</si>
  <si>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</si>
  <si>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</si>
  <si>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</si>
  <si>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</si>
  <si>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</si>
  <si>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</si>
  <si>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</si>
  <si>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</si>
  <si>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</si>
  <si>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</si>
  <si>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</si>
  <si>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</si>
  <si>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</si>
  <si>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</si>
  <si>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</si>
  <si>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</si>
  <si>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</si>
  <si>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</si>
  <si>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</si>
  <si>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</si>
  <si>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</si>
  <si>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</si>
  <si>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</si>
  <si>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</si>
  <si>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</si>
  <si>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</si>
  <si>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</si>
  <si>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</si>
  <si>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</si>
  <si>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</si>
  <si>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</si>
  <si>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</si>
  <si>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</si>
  <si>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</si>
  <si>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</si>
  <si>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</si>
  <si>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</si>
  <si>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</si>
  <si>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</si>
  <si>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</si>
  <si>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</si>
  <si>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</si>
  <si>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</si>
  <si>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</si>
  <si>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</si>
  <si>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</si>
  <si>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</si>
  <si>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</si>
  <si>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</si>
  <si>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</si>
  <si>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</si>
  <si>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</si>
  <si>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</si>
  <si>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</si>
  <si>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</si>
  <si>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</si>
  <si>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</si>
  <si>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</si>
  <si>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</si>
  <si>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</si>
  <si>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</si>
  <si>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</si>
  <si>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</si>
  <si>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</si>
  <si>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</si>
  <si>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</si>
  <si>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</si>
  <si>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</si>
  <si>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</si>
  <si>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</si>
  <si>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</si>
  <si>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</si>
  <si>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</si>
  <si>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</si>
  <si>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</si>
  <si>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</si>
  <si>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</si>
  <si>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</si>
  <si>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</si>
  <si>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</si>
  <si>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</si>
  <si>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</si>
  <si>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</si>
  <si>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</si>
  <si>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</si>
  <si>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</si>
  <si>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</si>
  <si>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</si>
  <si>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</si>
  <si>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</si>
  <si>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</si>
  <si>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</si>
  <si>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</si>
  <si>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</si>
  <si>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</si>
  <si>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</si>
  <si>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</si>
  <si>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</si>
  <si>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</si>
  <si>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</si>
  <si>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</si>
  <si>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</si>
  <si>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</si>
  <si>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</si>
  <si>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</si>
  <si>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</si>
  <si>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</si>
  <si>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</si>
  <si>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</si>
  <si>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</si>
  <si>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</si>
  <si>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</si>
  <si>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</si>
  <si>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</si>
  <si>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</si>
  <si>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</si>
  <si>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</si>
  <si>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</si>
  <si>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</si>
  <si>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</si>
  <si>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</si>
  <si>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</si>
  <si>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</si>
  <si>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</si>
  <si>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</si>
  <si>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</si>
  <si>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</si>
  <si>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</si>
  <si>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</si>
  <si>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</si>
  <si>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</si>
  <si>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</si>
  <si>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</si>
  <si>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</si>
  <si>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</si>
  <si>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</si>
  <si>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</si>
  <si>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</si>
  <si>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</si>
  <si>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</si>
  <si>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</si>
  <si>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</si>
  <si>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</si>
  <si>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</si>
  <si>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</si>
  <si>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</si>
  <si>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</si>
  <si>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</si>
  <si>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</si>
  <si>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</si>
  <si>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</si>
  <si>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</si>
  <si>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</si>
  <si>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</si>
  <si>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</si>
  <si>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</si>
  <si>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</si>
  <si>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</si>
  <si>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</si>
  <si>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</si>
  <si>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</si>
  <si>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</si>
  <si>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</si>
  <si>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</si>
  <si>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</si>
  <si>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</si>
  <si>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</si>
  <si>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</si>
  <si>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</si>
  <si>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</si>
  <si>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</si>
  <si>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</si>
  <si>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</si>
  <si>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</si>
  <si>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</si>
  <si>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</si>
  <si>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</si>
  <si>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</si>
  <si>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</si>
  <si>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</si>
  <si>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</si>
  <si>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</si>
  <si>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</si>
  <si>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</si>
  <si>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</si>
  <si>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</si>
  <si>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</si>
  <si>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</si>
  <si>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</si>
  <si>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</si>
  <si>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</si>
  <si>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</si>
  <si>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</si>
  <si>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</si>
  <si>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</si>
  <si>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</si>
  <si>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</si>
  <si>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</si>
  <si>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</si>
  <si>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</si>
  <si>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</si>
  <si>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</si>
  <si>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</si>
  <si>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</si>
  <si>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</si>
  <si>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</si>
  <si>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</si>
  <si>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</si>
  <si>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</si>
  <si>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</si>
  <si>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</si>
  <si>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</si>
  <si>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</si>
  <si>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</si>
  <si>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</si>
  <si>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</si>
  <si>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</si>
  <si>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</si>
  <si>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</si>
  <si>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</si>
  <si>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</si>
  <si>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</si>
  <si>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</si>
  <si>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</si>
  <si>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</si>
  <si>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</si>
  <si>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</si>
  <si>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</si>
  <si>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</si>
  <si>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</si>
  <si>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</si>
  <si>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</si>
  <si>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</si>
  <si>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</si>
  <si>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</si>
  <si>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</si>
  <si>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</si>
  <si>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</si>
  <si>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</si>
  <si>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</si>
  <si>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</si>
  <si>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</si>
  <si>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</si>
  <si>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</si>
  <si>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</si>
  <si>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</si>
  <si>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</si>
  <si>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</si>
  <si>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</si>
  <si>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</si>
  <si>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</si>
  <si>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</si>
  <si>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</si>
  <si>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</si>
  <si>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</si>
  <si>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</si>
  <si>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</si>
  <si>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</si>
  <si>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</si>
  <si>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</si>
  <si>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</si>
  <si>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</si>
  <si>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</si>
  <si>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</si>
  <si>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</si>
  <si>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</si>
  <si>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</si>
  <si>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</si>
  <si>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</si>
  <si>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</si>
  <si>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</si>
  <si>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</si>
  <si>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</si>
  <si>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</si>
  <si>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</si>
  <si>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</si>
  <si>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</si>
  <si>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</si>
  <si>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</si>
  <si>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</si>
  <si>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</si>
  <si>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</si>
  <si>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</si>
  <si>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</si>
  <si>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</si>
  <si>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</si>
  <si>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</si>
  <si>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</si>
  <si>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</si>
  <si>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</si>
  <si>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</si>
  <si>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</si>
  <si>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</si>
  <si>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</si>
  <si>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</si>
  <si>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</si>
  <si>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</si>
  <si>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</si>
  <si>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</si>
  <si>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</si>
  <si>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</si>
  <si>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</si>
  <si>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</si>
  <si>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</si>
  <si>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</si>
  <si>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</si>
  <si>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</si>
  <si>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</si>
  <si>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</si>
  <si>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</si>
  <si>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</si>
  <si>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</si>
  <si>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</si>
  <si>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</si>
  <si>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</si>
  <si>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</si>
  <si>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</si>
  <si>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</si>
  <si>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</si>
  <si>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</si>
  <si>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</si>
  <si>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</si>
  <si>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</si>
  <si>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</si>
  <si>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</si>
  <si>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</si>
  <si>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</si>
  <si>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</si>
  <si>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</si>
  <si>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</si>
  <si>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</si>
  <si>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</si>
  <si>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</si>
  <si>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</si>
  <si>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</si>
  <si>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</si>
  <si>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</si>
  <si>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</si>
  <si>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</si>
  <si>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</si>
  <si>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</si>
  <si>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</si>
  <si>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</si>
  <si>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</si>
  <si>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</si>
  <si>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</si>
  <si>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</si>
  <si>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</si>
  <si>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</si>
  <si>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</si>
  <si>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</si>
  <si>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</si>
  <si>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</si>
  <si>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</si>
  <si>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</si>
  <si>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</si>
  <si>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</si>
  <si>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</si>
  <si>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</si>
  <si>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</si>
  <si>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</si>
  <si>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</si>
  <si>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</si>
  <si>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</si>
  <si>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</si>
  <si>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</si>
  <si>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</si>
  <si>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</si>
  <si>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</si>
  <si>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</si>
  <si>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</si>
  <si>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</si>
  <si>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</si>
  <si>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</si>
  <si>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</si>
  <si>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</si>
  <si>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</si>
  <si>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</si>
  <si>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</si>
  <si>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</si>
  <si>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</si>
  <si>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</si>
  <si>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</si>
  <si>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</si>
  <si>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</si>
  <si>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</si>
  <si>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</si>
  <si>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</si>
  <si>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</si>
  <si>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</si>
  <si>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</si>
  <si>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</si>
  <si>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</si>
  <si>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</si>
  <si>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</si>
  <si>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</si>
  <si>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</si>
  <si>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</si>
  <si>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</si>
  <si>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</si>
  <si>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</si>
  <si>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</si>
  <si>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</si>
  <si>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</si>
  <si>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</si>
  <si>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</si>
  <si>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</si>
  <si>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</si>
  <si>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</si>
  <si>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</si>
  <si>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</si>
  <si>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</si>
  <si>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</si>
  <si>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</si>
  <si>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</si>
  <si>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</si>
  <si>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</si>
  <si>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</si>
  <si>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</si>
  <si>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</si>
  <si>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</si>
  <si>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</si>
  <si>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</si>
  <si>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</si>
  <si>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</si>
  <si>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</si>
  <si>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</si>
  <si>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</si>
  <si>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</si>
  <si>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</si>
  <si>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</si>
  <si>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</si>
  <si>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</si>
  <si>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</si>
  <si>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</si>
  <si>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</si>
  <si>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</si>
  <si>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</si>
  <si>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</si>
  <si>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</si>
  <si>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</si>
  <si>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</si>
  <si>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</si>
  <si>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</si>
  <si>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</si>
  <si>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</si>
  <si>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</si>
  <si>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</si>
  <si>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</si>
  <si>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</si>
  <si>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</si>
  <si>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</si>
  <si>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</si>
  <si>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</si>
  <si>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</si>
  <si>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</si>
  <si>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</si>
  <si>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</si>
  <si>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</si>
  <si>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</si>
  <si>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</si>
  <si>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</si>
  <si>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</si>
  <si>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</si>
  <si>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</si>
  <si>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</si>
  <si>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</si>
  <si>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</si>
  <si>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</si>
  <si>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</si>
  <si>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</si>
  <si>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</si>
  <si>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</si>
  <si>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</si>
  <si>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</si>
  <si>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</si>
  <si>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</si>
  <si>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</si>
  <si>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</si>
  <si>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</si>
  <si>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</si>
  <si>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</si>
  <si>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</si>
  <si>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</si>
  <si>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</si>
  <si>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</si>
  <si>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</si>
  <si>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</si>
  <si>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</si>
  <si>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</si>
  <si>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</si>
  <si>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</si>
  <si>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</si>
  <si>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</si>
  <si>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</si>
  <si>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</si>
  <si>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</si>
  <si>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</si>
  <si>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</si>
  <si>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</si>
  <si>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</si>
  <si>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</si>
  <si>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</si>
  <si>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</si>
  <si>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</si>
  <si>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</si>
  <si>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</si>
  <si>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</si>
  <si>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</si>
  <si>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</si>
  <si>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</si>
  <si>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</si>
  <si>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</si>
  <si>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</si>
  <si>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</si>
  <si>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</si>
  <si>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</si>
  <si>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</si>
  <si>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</si>
  <si>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</si>
  <si>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</si>
  <si>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</si>
  <si>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</si>
  <si>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</si>
  <si>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</si>
  <si>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</si>
  <si>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</si>
  <si>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</si>
  <si>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</si>
  <si>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</si>
  <si>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</si>
  <si>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</si>
  <si>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</si>
  <si>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</si>
  <si>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</si>
  <si>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</si>
  <si>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</si>
  <si>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</si>
  <si>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</si>
  <si>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</si>
  <si>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</si>
  <si>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</si>
  <si>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</si>
  <si>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</si>
  <si>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</si>
  <si>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</si>
  <si>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</si>
  <si>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</si>
  <si>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</si>
  <si>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</si>
  <si>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</si>
  <si>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</si>
  <si>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</si>
  <si>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</si>
  <si>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</si>
  <si>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</si>
  <si>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</si>
  <si>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</si>
  <si>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</si>
  <si>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</si>
  <si>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</si>
  <si>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</si>
  <si>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</si>
  <si>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</si>
  <si>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</si>
  <si>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</si>
  <si>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</si>
  <si>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</si>
  <si>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</si>
  <si>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</si>
  <si>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</si>
  <si>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</si>
  <si>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</si>
  <si>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</si>
  <si>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</si>
  <si>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</si>
  <si>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</si>
  <si>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</si>
  <si>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</si>
  <si>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</si>
  <si>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</si>
  <si>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</si>
  <si>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</si>
  <si>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</si>
  <si>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</si>
  <si>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</si>
  <si>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</si>
  <si>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</si>
  <si>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</si>
  <si>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</si>
  <si>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</si>
  <si>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</si>
  <si>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</si>
  <si>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</si>
  <si>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</si>
  <si>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</si>
  <si>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</si>
  <si>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</si>
  <si>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</si>
  <si>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</si>
  <si>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</si>
  <si>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</si>
  <si>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</si>
  <si>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</si>
  <si>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</si>
  <si>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</si>
  <si>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</si>
  <si>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</si>
  <si>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</si>
  <si>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</si>
  <si>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</si>
  <si>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</si>
  <si>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</si>
  <si>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</si>
  <si>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</si>
  <si>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</si>
  <si>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</si>
  <si>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</si>
  <si>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</si>
  <si>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</si>
  <si>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</si>
  <si>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</si>
  <si>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</si>
  <si>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</si>
  <si>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</si>
  <si>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</si>
  <si>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</si>
  <si>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</si>
  <si>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</si>
  <si>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</si>
  <si>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</si>
  <si>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</si>
  <si>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</si>
  <si>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</si>
  <si>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</si>
  <si>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</si>
  <si>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</si>
  <si>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</si>
  <si>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</si>
  <si>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</si>
  <si>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</si>
  <si>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</si>
  <si>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</si>
  <si>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</si>
  <si>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</si>
  <si>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</si>
  <si>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</si>
  <si>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</si>
  <si>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</si>
  <si>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</si>
  <si>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</si>
  <si>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</si>
  <si>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</si>
  <si>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</si>
  <si>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</si>
  <si>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</si>
  <si>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</si>
  <si>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</si>
  <si>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</si>
  <si>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</si>
  <si>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</si>
  <si>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</si>
  <si>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</si>
  <si>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</si>
  <si>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</si>
  <si>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</si>
  <si>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</si>
  <si>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</si>
  <si>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</si>
  <si>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</si>
  <si>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</si>
  <si>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</si>
  <si>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</si>
  <si>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</si>
  <si>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</si>
  <si>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</si>
  <si>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</si>
  <si>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</si>
  <si>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</si>
  <si>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</si>
  <si>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</si>
  <si>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</si>
  <si>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</si>
  <si>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</si>
  <si>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</si>
  <si>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</si>
  <si>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</si>
  <si>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</si>
  <si>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</si>
  <si>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</si>
  <si>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</si>
  <si>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</si>
  <si>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</si>
  <si>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</si>
  <si>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</si>
  <si>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</si>
  <si>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</si>
  <si>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</si>
  <si>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</si>
  <si>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</si>
  <si>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</si>
  <si>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</si>
  <si>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</si>
  <si>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</si>
  <si>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</si>
  <si>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</si>
  <si>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</si>
  <si>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</si>
  <si>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</si>
  <si>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</si>
  <si>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</si>
  <si>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</si>
  <si>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</si>
  <si>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</si>
  <si>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</si>
  <si>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</si>
  <si>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</si>
  <si>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</si>
  <si>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</si>
  <si>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</si>
  <si>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</si>
  <si>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</si>
  <si>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</si>
  <si>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</si>
  <si>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</si>
  <si>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</si>
  <si>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</si>
  <si>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</si>
  <si>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</si>
  <si>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</si>
  <si>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</si>
  <si>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</si>
  <si>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</si>
  <si>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</si>
  <si>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</si>
  <si>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</si>
  <si>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</si>
  <si>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</si>
  <si>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</si>
  <si>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</si>
  <si>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</si>
  <si>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</si>
  <si>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</si>
  <si>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</si>
  <si>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</si>
  <si>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</si>
  <si>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</si>
  <si>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</si>
  <si>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</si>
  <si>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</si>
  <si>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</si>
  <si>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</si>
  <si>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</si>
  <si>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</si>
  <si>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</si>
  <si>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</si>
  <si>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</si>
  <si>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</si>
  <si>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</si>
  <si>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</si>
  <si>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</si>
  <si>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</si>
  <si>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</si>
  <si>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</si>
  <si>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</si>
  <si>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</si>
  <si>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</si>
  <si>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</si>
  <si>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</si>
  <si>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</si>
  <si>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</si>
  <si>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</si>
  <si>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</si>
  <si>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</si>
  <si>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</si>
  <si>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</si>
  <si>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</si>
  <si>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</si>
  <si>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</si>
  <si>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</si>
  <si>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</si>
  <si>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</si>
  <si>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</si>
  <si>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</si>
  <si>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</si>
  <si>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</si>
  <si>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</si>
  <si>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</si>
  <si>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</si>
  <si>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</si>
  <si>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</si>
  <si>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</si>
  <si>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</si>
  <si>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</si>
  <si>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</si>
  <si>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</si>
  <si>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</si>
  <si>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</si>
  <si>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</si>
  <si>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</si>
  <si>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</si>
  <si>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</si>
  <si>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</si>
  <si>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</si>
  <si>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</si>
  <si>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</si>
  <si>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</si>
  <si>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</si>
  <si>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</si>
  <si>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</si>
  <si>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</si>
  <si>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</si>
  <si>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</si>
  <si>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</si>
  <si>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</si>
  <si>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</si>
  <si>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</si>
  <si>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</si>
  <si>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</si>
  <si>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</si>
  <si>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</si>
  <si>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</si>
  <si>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</si>
  <si>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</si>
  <si>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</si>
  <si>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</si>
  <si>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</si>
  <si>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</si>
  <si>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</si>
  <si>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</si>
  <si>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</si>
  <si>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</si>
  <si>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</si>
  <si>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</si>
  <si>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</si>
  <si>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</si>
  <si>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</si>
  <si>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</si>
  <si>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</si>
  <si>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</si>
  <si>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</si>
  <si>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</si>
  <si>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</si>
  <si>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</si>
  <si>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</si>
  <si>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</si>
  <si>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</si>
  <si>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</si>
  <si>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</si>
  <si>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</si>
  <si>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</si>
  <si>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</si>
  <si>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</si>
  <si>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</si>
  <si>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</si>
  <si>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</si>
  <si>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</si>
  <si>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</si>
  <si>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</si>
  <si>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</si>
  <si>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</si>
  <si>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</si>
  <si>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</si>
  <si>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</si>
  <si>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</si>
  <si>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</si>
  <si>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</si>
  <si>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</si>
  <si>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</si>
  <si>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</si>
  <si>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</si>
  <si>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</si>
  <si>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</si>
  <si>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</si>
  <si>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</si>
  <si>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</si>
  <si>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</si>
  <si>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</si>
  <si>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</si>
  <si>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</si>
  <si>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</si>
  <si>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</si>
  <si>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</si>
  <si>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</si>
  <si>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</si>
  <si>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</si>
  <si>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</si>
  <si>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</si>
  <si>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</si>
  <si>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</si>
  <si>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</si>
  <si>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</si>
  <si>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</si>
  <si>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</si>
  <si>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</si>
  <si>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</si>
  <si>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</si>
  <si>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</si>
  <si>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</si>
  <si>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</si>
  <si>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</si>
  <si>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</si>
  <si>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</si>
  <si>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</si>
  <si>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</si>
  <si>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</si>
  <si>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</si>
  <si>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</si>
  <si>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</si>
  <si>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</si>
  <si>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</si>
  <si>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</si>
  <si>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</si>
  <si>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</si>
  <si>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</si>
  <si>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</si>
  <si>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</si>
  <si>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</si>
  <si>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</si>
  <si>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</si>
  <si>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</si>
  <si>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</si>
  <si>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</si>
  <si>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</si>
  <si>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</si>
  <si>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</si>
  <si>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</si>
  <si>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</si>
  <si>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</si>
  <si>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</si>
  <si>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</si>
  <si>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</si>
  <si>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</si>
  <si>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</si>
  <si>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</si>
  <si>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</si>
  <si>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</si>
  <si>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</si>
  <si>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</si>
  <si>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</si>
  <si>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</si>
  <si>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</si>
  <si>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</si>
  <si>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</si>
  <si>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</si>
  <si>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</si>
  <si>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</si>
  <si>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</si>
  <si>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</si>
  <si>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</si>
  <si>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</si>
  <si>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</si>
  <si>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</si>
  <si>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</si>
  <si>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</si>
  <si>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</si>
  <si>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</si>
  <si>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</si>
  <si>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</si>
  <si>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</si>
  <si>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</si>
  <si>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</si>
  <si>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</si>
  <si>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</si>
  <si>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</si>
  <si>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</si>
  <si>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</si>
  <si>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</si>
  <si>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</si>
  <si>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</si>
  <si>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</si>
  <si>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</si>
  <si>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</si>
  <si>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</si>
  <si>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</si>
  <si>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</si>
  <si>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</si>
  <si>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</si>
  <si>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</si>
  <si>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</si>
  <si>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</si>
  <si>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</si>
  <si>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</si>
  <si>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</si>
  <si>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</si>
  <si>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</si>
  <si>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</si>
  <si>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</si>
  <si>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</si>
  <si>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</si>
  <si>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</si>
  <si>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</si>
  <si>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</si>
  <si>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</si>
  <si>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</si>
  <si>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</si>
  <si>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</si>
  <si>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</si>
  <si>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</si>
  <si>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</si>
  <si>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</si>
  <si>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</si>
  <si>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</si>
  <si>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</si>
  <si>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</si>
  <si>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</si>
  <si>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</si>
  <si>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</si>
  <si>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</si>
  <si>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</si>
  <si>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</si>
  <si>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</si>
  <si>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</si>
  <si>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</si>
  <si>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</si>
  <si>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</si>
  <si>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</si>
  <si>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</si>
  <si>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</si>
  <si>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</si>
  <si>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</si>
  <si>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</si>
  <si>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</si>
  <si>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</si>
  <si>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</si>
  <si>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</si>
  <si>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</si>
  <si>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</si>
  <si>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</si>
  <si>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</si>
  <si>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</si>
  <si>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</si>
  <si>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</si>
  <si>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</si>
  <si>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</si>
  <si>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</si>
  <si>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</si>
  <si>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</si>
  <si>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</si>
  <si>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</si>
  <si>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</si>
  <si>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</si>
  <si>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</si>
  <si>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</si>
  <si>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</si>
  <si>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</si>
  <si>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</si>
  <si>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</si>
  <si>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</si>
  <si>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</si>
  <si>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</si>
  <si>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</si>
  <si>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</si>
  <si>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</si>
  <si>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</si>
  <si>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</si>
  <si>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</si>
  <si>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</si>
  <si>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</si>
  <si>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</si>
  <si>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</si>
  <si>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</si>
  <si>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</si>
  <si>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</si>
  <si>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</si>
  <si>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</si>
  <si>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</si>
  <si>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</si>
  <si>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</si>
  <si>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</si>
  <si>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</si>
  <si>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</si>
  <si>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</si>
  <si>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</si>
  <si>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</si>
  <si>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</si>
  <si>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</si>
  <si>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</si>
  <si>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</si>
  <si>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</si>
  <si>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</si>
  <si>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</si>
  <si>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</si>
  <si>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</si>
  <si>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</si>
  <si>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</si>
  <si>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</si>
  <si>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</si>
  <si>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</si>
  <si>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</si>
  <si>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</si>
  <si>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</si>
  <si>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</si>
  <si>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</si>
  <si>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</si>
  <si>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</si>
  <si>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</si>
  <si>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</si>
  <si>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</si>
  <si>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</si>
  <si>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</si>
  <si>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</si>
  <si>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</si>
  <si>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</si>
  <si>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</si>
  <si>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</si>
  <si>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</si>
  <si>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</si>
  <si>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</si>
  <si>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</si>
  <si>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</si>
  <si>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</si>
  <si>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</si>
  <si>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</si>
  <si>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</si>
  <si>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</si>
  <si>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</si>
  <si>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</si>
  <si>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</si>
  <si>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</si>
  <si>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</si>
  <si>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</si>
  <si>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</si>
  <si>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</si>
  <si>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</si>
  <si>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</si>
  <si>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</si>
  <si>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</si>
  <si>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</si>
  <si>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</si>
  <si>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</si>
  <si>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</si>
  <si>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</si>
  <si>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</si>
  <si>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</si>
  <si>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</si>
  <si>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</si>
  <si>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</si>
  <si>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</si>
  <si>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</si>
  <si>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</si>
  <si>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</si>
  <si>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</si>
  <si>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</si>
  <si>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</si>
  <si>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</si>
  <si>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</si>
  <si>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</si>
  <si>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</si>
  <si>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</si>
  <si>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</si>
  <si>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</si>
  <si>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</si>
  <si>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</si>
  <si>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</si>
  <si>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</si>
  <si>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</si>
  <si>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</si>
  <si>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</si>
  <si>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</si>
  <si>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</si>
  <si>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</si>
  <si>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</si>
  <si>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</si>
  <si>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</si>
  <si>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</si>
  <si>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</si>
  <si>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</si>
  <si>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</si>
  <si>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</si>
  <si>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</si>
  <si>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</si>
  <si>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</si>
  <si>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</si>
  <si>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</si>
  <si>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</si>
  <si>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</si>
  <si>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</si>
  <si>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</si>
  <si>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</si>
  <si>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</si>
  <si>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</si>
  <si>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</si>
  <si>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</si>
  <si>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</si>
  <si>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</si>
  <si>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</si>
  <si>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</si>
  <si>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</si>
  <si>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</si>
  <si>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</si>
  <si>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</si>
  <si>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</si>
  <si>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</si>
  <si>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</si>
  <si>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</si>
  <si>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</si>
  <si>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</si>
  <si>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</si>
  <si>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</si>
  <si>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</si>
  <si>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</si>
  <si>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</si>
  <si>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</si>
  <si>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</si>
  <si>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</si>
  <si>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</si>
  <si>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</si>
  <si>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</si>
  <si>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</si>
  <si>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</si>
  <si>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</si>
  <si>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</si>
  <si>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</si>
  <si>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</si>
  <si>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</si>
  <si>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</si>
  <si>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</si>
  <si>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</si>
  <si>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</si>
  <si>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</si>
  <si>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</si>
  <si>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</si>
  <si>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</si>
  <si>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</si>
  <si>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</si>
  <si>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</si>
  <si>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</si>
  <si>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</si>
  <si>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</si>
  <si>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</si>
  <si>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</si>
  <si>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</si>
  <si>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</si>
  <si>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</si>
  <si>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</si>
  <si>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</si>
  <si>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</si>
  <si>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</si>
  <si>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</si>
  <si>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</si>
  <si>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</si>
  <si>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</si>
  <si>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</si>
  <si>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</si>
  <si>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</si>
  <si>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</si>
  <si>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</si>
  <si>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</si>
  <si>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</si>
  <si>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</si>
  <si>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</si>
  <si>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</si>
  <si>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</si>
  <si>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</si>
  <si>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</si>
  <si>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</si>
  <si>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</si>
  <si>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</si>
  <si>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</si>
  <si>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</si>
  <si>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</si>
  <si>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</si>
  <si>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</si>
  <si>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</si>
  <si>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</si>
  <si>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</si>
  <si>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</si>
  <si>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</si>
  <si>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</si>
  <si>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</si>
  <si>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</si>
  <si>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</si>
  <si>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</si>
  <si>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</si>
  <si>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</si>
  <si>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</si>
  <si>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</si>
  <si>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</si>
  <si>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</si>
  <si>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</si>
  <si>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</si>
  <si>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</si>
  <si>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</si>
  <si>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</si>
  <si>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</si>
  <si>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</si>
  <si>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</si>
  <si>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</si>
  <si>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</si>
  <si>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</si>
  <si>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</si>
  <si>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</si>
  <si>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</si>
  <si>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</si>
  <si>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</si>
  <si>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</si>
  <si>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</si>
  <si>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</si>
  <si>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</si>
  <si>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</si>
  <si>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</si>
  <si>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</si>
  <si>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</si>
  <si>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</si>
  <si>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</si>
  <si>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</si>
  <si>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</si>
  <si>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</si>
  <si>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</si>
  <si>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</si>
  <si>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</si>
  <si>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</si>
  <si>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</si>
  <si>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</si>
  <si>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</si>
  <si>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</si>
  <si>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</si>
  <si>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</si>
  <si>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</si>
  <si>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</si>
  <si>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</si>
  <si>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</si>
  <si>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</si>
  <si>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</si>
  <si>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</si>
  <si>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</si>
  <si>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</si>
  <si>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</si>
  <si>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</si>
  <si>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</si>
  <si>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</si>
  <si>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</si>
  <si>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</si>
  <si>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</si>
  <si>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</si>
  <si>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</si>
  <si>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</si>
  <si>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</si>
  <si>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</si>
  <si>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</si>
  <si>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</si>
  <si>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</si>
  <si>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</si>
  <si>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</si>
  <si>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</si>
  <si>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</si>
  <si>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</si>
  <si>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</si>
  <si>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</si>
  <si>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</si>
  <si>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</si>
  <si>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</si>
  <si>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</si>
  <si>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</si>
  <si>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</si>
  <si>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</si>
  <si>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</si>
  <si>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</si>
  <si>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</si>
  <si>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</si>
  <si>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</si>
  <si>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</si>
  <si>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</si>
  <si>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</si>
  <si>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</si>
  <si>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</si>
  <si>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</si>
  <si>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</si>
  <si>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</si>
  <si>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</si>
  <si>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</si>
  <si>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</si>
  <si>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</si>
  <si>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</si>
  <si>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</si>
  <si>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</si>
  <si>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</si>
  <si>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</si>
  <si>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</si>
  <si>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</si>
  <si>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</si>
  <si>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</si>
  <si>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</si>
  <si>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</si>
  <si>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</si>
  <si>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</si>
  <si>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</si>
  <si>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</si>
  <si>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</si>
  <si>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</si>
  <si>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</si>
  <si>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</si>
  <si>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</si>
  <si>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</si>
  <si>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</si>
  <si>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</si>
  <si>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</si>
  <si>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</si>
  <si>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</si>
  <si>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</si>
  <si>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</si>
  <si>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</si>
  <si>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</si>
  <si>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</si>
  <si>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</si>
  <si>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</si>
  <si>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</si>
  <si>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</si>
  <si>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</si>
  <si>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</si>
  <si>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</si>
  <si>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</si>
  <si>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</si>
  <si>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</si>
  <si>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</si>
  <si>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</si>
  <si>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</si>
  <si>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</si>
  <si>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</si>
  <si>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</si>
  <si>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</si>
  <si>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</si>
  <si>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</si>
  <si>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</si>
  <si>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</si>
  <si>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</si>
  <si>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</si>
  <si>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</si>
  <si>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</si>
  <si>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</si>
  <si>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</si>
  <si>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</si>
  <si>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</si>
  <si>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</si>
  <si>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</si>
  <si>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</si>
  <si>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</si>
  <si>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</si>
  <si>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</si>
  <si>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</si>
  <si>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</si>
  <si>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</si>
  <si>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</si>
  <si>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</si>
  <si>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</si>
  <si>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</si>
  <si>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</si>
  <si>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</si>
  <si>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</si>
  <si>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</si>
  <si>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</si>
  <si>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</si>
  <si>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</si>
  <si>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</si>
  <si>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</si>
  <si>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</si>
  <si>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</si>
  <si>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</si>
  <si>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</si>
  <si>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</si>
  <si>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</si>
  <si>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</si>
  <si>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</si>
  <si>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</si>
  <si>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</si>
  <si>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</si>
  <si>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</si>
  <si>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</si>
  <si>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</si>
  <si>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</si>
  <si>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</si>
  <si>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</si>
  <si>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</si>
  <si>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</si>
  <si>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</si>
  <si>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</si>
  <si>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</si>
  <si>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</si>
  <si>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</si>
  <si>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</si>
  <si>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</si>
  <si>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</si>
  <si>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</si>
  <si>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</si>
  <si>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</si>
  <si>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</si>
  <si>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</si>
  <si>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</si>
  <si>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</si>
  <si>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</si>
  <si>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</si>
  <si>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</si>
  <si>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</si>
  <si>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</si>
  <si>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</si>
  <si>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</si>
  <si>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</si>
  <si>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</si>
  <si>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</si>
  <si>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</si>
  <si>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</si>
  <si>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</si>
  <si>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</si>
  <si>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</si>
  <si>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</si>
  <si>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</si>
  <si>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</si>
  <si>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</si>
  <si>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</si>
  <si>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</si>
  <si>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</si>
  <si>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</si>
  <si>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</si>
  <si>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</si>
  <si>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</si>
  <si>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</si>
  <si>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</si>
  <si>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</si>
  <si>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</si>
  <si>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</si>
  <si>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</si>
  <si>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</si>
  <si>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</si>
  <si>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</si>
  <si>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</si>
  <si>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</si>
  <si>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</si>
  <si>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</si>
  <si>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</si>
  <si>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</si>
  <si>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</si>
  <si>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</si>
  <si>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</si>
  <si>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</si>
  <si>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</si>
  <si>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</si>
  <si>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</si>
  <si>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</si>
  <si>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</si>
  <si>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</si>
  <si>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</si>
  <si>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</si>
  <si>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</si>
  <si>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</si>
  <si>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</si>
  <si>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</si>
  <si>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</si>
  <si>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</si>
  <si>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</si>
  <si>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</si>
  <si>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</si>
  <si>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</si>
  <si>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</si>
  <si>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</si>
  <si>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</si>
  <si>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</si>
  <si>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</si>
  <si>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</si>
  <si>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</si>
  <si>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</si>
  <si>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</si>
  <si>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</si>
  <si>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</si>
  <si>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</si>
  <si>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</si>
  <si>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</si>
  <si>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</si>
  <si>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</si>
  <si>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</si>
  <si>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</si>
  <si>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</si>
  <si>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</si>
  <si>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</si>
  <si>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</si>
  <si>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</si>
  <si>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</si>
  <si>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</si>
  <si>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</si>
  <si>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</si>
  <si>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</si>
  <si>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</si>
  <si>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</si>
  <si>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</si>
  <si>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</si>
  <si>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</si>
  <si>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</si>
  <si>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</si>
  <si>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</si>
  <si>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</si>
  <si>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</si>
  <si>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</si>
  <si>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</si>
  <si>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</si>
  <si>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</si>
  <si>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</si>
  <si>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</si>
  <si>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</si>
  <si>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</si>
  <si>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</si>
  <si>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</si>
  <si>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</si>
  <si>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</si>
  <si>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</si>
  <si>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</si>
  <si>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</si>
  <si>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</si>
  <si>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</si>
  <si>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</si>
  <si>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</si>
  <si>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</si>
  <si>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</si>
  <si>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</si>
  <si>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</si>
  <si>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</si>
  <si>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</si>
  <si>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</si>
  <si>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</si>
  <si>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</si>
  <si>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</si>
  <si>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</si>
  <si>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</si>
  <si>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</si>
  <si>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</si>
  <si>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</si>
  <si>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</si>
  <si>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</si>
  <si>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</si>
  <si>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</si>
  <si>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</si>
  <si>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</si>
  <si>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</si>
  <si>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</si>
  <si>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</si>
  <si>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</si>
  <si>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</si>
  <si>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</si>
  <si>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</si>
  <si>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</si>
  <si>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</si>
  <si>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</si>
  <si>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</si>
  <si>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</si>
  <si>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</si>
  <si>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</si>
  <si>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</si>
  <si>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</si>
  <si>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</si>
  <si>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</si>
  <si>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</si>
  <si>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</si>
  <si>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</si>
  <si>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</si>
  <si>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</si>
  <si>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</si>
  <si>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</si>
  <si>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</si>
  <si>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</si>
  <si>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</si>
  <si>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</si>
  <si>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</si>
  <si>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</si>
  <si>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</si>
  <si>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</si>
  <si>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</si>
  <si>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</si>
  <si>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</si>
  <si>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</si>
  <si>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</si>
  <si>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</si>
  <si>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</si>
  <si>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</si>
  <si>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</si>
  <si>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</si>
  <si>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</si>
  <si>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</si>
  <si>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</si>
  <si>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</si>
  <si>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</si>
  <si>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</si>
  <si>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</si>
  <si>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</si>
  <si>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</si>
  <si>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</si>
  <si>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</si>
  <si>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</si>
  <si>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</si>
  <si>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</si>
  <si>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</si>
  <si>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</si>
  <si>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</si>
  <si>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</si>
  <si>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</si>
  <si>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</si>
  <si>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</si>
  <si>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</si>
  <si>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</si>
  <si>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</si>
  <si>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</si>
  <si>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</si>
  <si>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</si>
  <si>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</si>
  <si>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</si>
  <si>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</si>
  <si>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</si>
  <si>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</si>
  <si>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</si>
  <si>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</si>
  <si>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</si>
  <si>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</si>
  <si>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</si>
  <si>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</si>
  <si>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</si>
  <si>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</si>
  <si>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</si>
  <si>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</si>
  <si>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</si>
  <si>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</si>
  <si>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</si>
  <si>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</si>
  <si>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</si>
  <si>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</si>
  <si>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</si>
  <si>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</si>
  <si>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</si>
  <si>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</si>
  <si>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</si>
  <si>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</si>
  <si>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</si>
  <si>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</si>
  <si>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</si>
  <si>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</si>
  <si>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</si>
  <si>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</si>
  <si>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</si>
  <si>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</si>
  <si>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</si>
  <si>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</si>
  <si>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</si>
  <si>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</si>
  <si>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</si>
  <si>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</si>
  <si>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</si>
  <si>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</si>
  <si>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</si>
  <si>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</si>
  <si>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</si>
  <si>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</si>
  <si>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</si>
  <si>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</si>
  <si>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</si>
  <si>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</si>
  <si>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</si>
  <si>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</si>
  <si>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</si>
  <si>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</si>
  <si>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</si>
  <si>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</si>
  <si>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</si>
  <si>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</si>
  <si>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</si>
  <si>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</si>
  <si>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</si>
  <si>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</si>
  <si>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</si>
  <si>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</si>
  <si>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</si>
  <si>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</si>
  <si>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</si>
  <si>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</si>
  <si>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</si>
  <si>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</si>
  <si>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</si>
  <si>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</si>
  <si>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</si>
  <si>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</si>
  <si>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</si>
  <si>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</si>
  <si>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</si>
  <si>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</si>
  <si>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</si>
  <si>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</si>
  <si>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</si>
  <si>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</si>
  <si>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</si>
  <si>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</si>
  <si>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</si>
  <si>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</si>
  <si>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</si>
  <si>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</si>
  <si>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</si>
  <si>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</si>
  <si>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</si>
  <si>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</si>
  <si>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</si>
  <si>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</si>
  <si>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</si>
  <si>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</si>
  <si>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</si>
  <si>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</si>
  <si>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</si>
  <si>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</si>
  <si>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</si>
  <si>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</si>
  <si>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</si>
  <si>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</si>
  <si>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</si>
  <si>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</si>
  <si>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</si>
  <si>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</si>
  <si>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</si>
  <si>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</si>
  <si>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</si>
  <si>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</si>
  <si>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</si>
  <si>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</si>
  <si>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</si>
  <si>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</si>
  <si>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</si>
  <si>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</si>
  <si>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</si>
  <si>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</si>
  <si>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</si>
  <si>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</si>
  <si>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</si>
  <si>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</si>
  <si>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</si>
  <si>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</si>
  <si>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</si>
  <si>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</si>
  <si>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</si>
  <si>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</si>
  <si>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</si>
  <si>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</si>
  <si>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</si>
  <si>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</si>
  <si>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</si>
  <si>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</si>
  <si>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</si>
  <si>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</si>
  <si>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</si>
  <si>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</si>
  <si>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</si>
  <si>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</si>
  <si>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</si>
  <si>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</si>
  <si>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</si>
  <si>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</si>
  <si>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</si>
  <si>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</si>
  <si>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</si>
  <si>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</si>
  <si>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</si>
  <si>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</si>
  <si>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</si>
  <si>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</si>
  <si>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</si>
  <si>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</si>
  <si>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</si>
  <si>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</si>
  <si>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</si>
  <si>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</si>
  <si>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</si>
  <si>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</si>
  <si>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</si>
  <si>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</si>
  <si>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</si>
  <si>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</si>
  <si>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</si>
  <si>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</si>
  <si>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</si>
  <si>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</si>
  <si>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</si>
  <si>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</si>
  <si>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</si>
  <si>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</si>
  <si>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</si>
  <si>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</si>
  <si>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</si>
  <si>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</si>
  <si>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</si>
  <si>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</si>
  <si>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</si>
  <si>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</si>
  <si>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</si>
  <si>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</si>
  <si>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</si>
  <si>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</si>
  <si>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</si>
  <si>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</si>
  <si>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</si>
  <si>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</si>
  <si>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</si>
  <si>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</si>
  <si>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</si>
  <si>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</si>
  <si>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</si>
  <si>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</si>
  <si>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</si>
  <si>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</si>
  <si>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</si>
  <si>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</si>
  <si>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</si>
  <si>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</si>
  <si>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</si>
  <si>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</si>
  <si>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</si>
  <si>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</si>
  <si>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</si>
  <si>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</si>
  <si>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</si>
  <si>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</si>
  <si>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</si>
  <si>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</si>
  <si>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</si>
  <si>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</si>
  <si>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</si>
  <si>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</si>
  <si>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</si>
  <si>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</si>
  <si>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</si>
  <si>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</si>
  <si>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</si>
  <si>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</si>
  <si>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</si>
  <si>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</si>
  <si>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</si>
  <si>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</si>
  <si>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</si>
  <si>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</si>
  <si>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</si>
  <si>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</si>
  <si>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</si>
  <si>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</si>
  <si>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</si>
  <si>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</si>
  <si>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</si>
  <si>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</si>
  <si>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</si>
  <si>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</si>
  <si>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</si>
  <si>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</si>
  <si>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</si>
  <si>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</si>
  <si>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</si>
  <si>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</si>
  <si>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</si>
  <si>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</si>
  <si>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</si>
  <si>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</si>
  <si>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</si>
  <si>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</si>
  <si>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</si>
  <si>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</si>
  <si>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</si>
  <si>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</si>
  <si>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</si>
  <si>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</si>
  <si>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</si>
  <si>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</si>
  <si>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</si>
  <si>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</si>
  <si>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</si>
  <si>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</si>
  <si>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</si>
  <si>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</si>
  <si>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</si>
  <si>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</si>
  <si>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</si>
  <si>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</si>
  <si>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</si>
  <si>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</si>
  <si>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</si>
  <si>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</si>
  <si>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</si>
  <si>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</si>
  <si>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</si>
  <si>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</si>
  <si>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</si>
  <si>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</si>
  <si>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</si>
  <si>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</si>
  <si>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</si>
  <si>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</si>
  <si>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</si>
  <si>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</si>
  <si>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</si>
  <si>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</si>
  <si>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</si>
  <si>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</si>
  <si>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</si>
  <si>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</si>
  <si>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</si>
  <si>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</si>
  <si>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</si>
  <si>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</si>
  <si>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</si>
  <si>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</si>
  <si>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</si>
  <si>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</si>
  <si>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</si>
  <si>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</si>
  <si>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</si>
  <si>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</si>
  <si>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</si>
  <si>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</si>
  <si>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</si>
  <si>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</si>
  <si>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</si>
  <si>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</si>
  <si>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</si>
  <si>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</si>
  <si>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</si>
  <si>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</si>
  <si>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</si>
  <si>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</si>
  <si>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</si>
  <si>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</si>
  <si>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</si>
  <si>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</si>
  <si>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</si>
  <si>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</si>
  <si>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</si>
  <si>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</si>
  <si>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</si>
  <si>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</si>
  <si>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</si>
  <si>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</si>
  <si>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</si>
  <si>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</si>
  <si>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</si>
  <si>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</si>
  <si>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</si>
  <si>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</si>
  <si>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</si>
  <si>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</si>
  <si>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</si>
  <si>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</si>
  <si>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</si>
  <si>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</si>
  <si>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</si>
  <si>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</si>
  <si>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</si>
  <si>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</si>
  <si>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</si>
  <si>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</si>
  <si>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</si>
  <si>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</si>
  <si>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</si>
  <si>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</si>
  <si>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</si>
  <si>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</si>
  <si>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</si>
  <si>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</si>
  <si>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</si>
  <si>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</si>
  <si>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</si>
  <si>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</si>
  <si>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</si>
  <si>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</si>
  <si>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</si>
  <si>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</si>
  <si>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</si>
  <si>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</si>
  <si>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</si>
  <si>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</si>
  <si>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</si>
  <si>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</si>
  <si>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</si>
  <si>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</si>
  <si>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</si>
  <si>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</si>
  <si>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</si>
  <si>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</si>
  <si>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</si>
  <si>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</si>
  <si>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</si>
  <si>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</si>
  <si>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</si>
  <si>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</si>
  <si>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</si>
  <si>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</si>
  <si>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</si>
  <si>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</si>
  <si>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</si>
  <si>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</si>
  <si>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</si>
  <si>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</si>
  <si>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</si>
  <si>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</si>
  <si>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</si>
  <si>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</si>
  <si>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</si>
  <si>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</si>
  <si>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</si>
  <si>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</si>
  <si>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</si>
  <si>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</si>
  <si>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</si>
  <si>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</si>
  <si>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</si>
  <si>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</si>
  <si>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</si>
  <si>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</si>
  <si>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</si>
  <si>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</si>
  <si>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</si>
  <si>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</si>
  <si>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</si>
  <si>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</si>
  <si>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</si>
  <si>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</si>
  <si>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</si>
  <si>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</si>
  <si>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</si>
  <si>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</si>
  <si>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</si>
  <si>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</si>
  <si>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</si>
  <si>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</si>
  <si>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</si>
  <si>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</si>
  <si>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</si>
  <si>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</si>
  <si>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</si>
  <si>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</si>
  <si>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</si>
  <si>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</si>
  <si>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</si>
  <si>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</si>
  <si>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</si>
  <si>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</si>
  <si>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</si>
  <si>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</si>
  <si>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</si>
  <si>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</si>
  <si>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</si>
  <si>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</si>
  <si>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</si>
  <si>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</si>
  <si>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</si>
  <si>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</si>
  <si>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</si>
  <si>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</si>
  <si>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</si>
  <si>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</si>
  <si>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</si>
  <si>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</si>
  <si>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</si>
  <si>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</si>
  <si>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</si>
  <si>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</si>
  <si>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</si>
  <si>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</si>
  <si>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</si>
  <si>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</si>
  <si>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</si>
  <si>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</si>
  <si>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</si>
  <si>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</si>
  <si>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</si>
  <si>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</si>
  <si>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</si>
  <si>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</si>
  <si>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</si>
  <si>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</si>
  <si>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</si>
  <si>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</si>
  <si>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</si>
  <si>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</si>
  <si>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</si>
  <si>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</si>
  <si>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</si>
  <si>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</si>
  <si>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</si>
  <si>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</si>
  <si>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</si>
  <si>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</si>
  <si>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</si>
  <si>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</si>
  <si>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</si>
  <si>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</si>
  <si>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</si>
  <si>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</si>
  <si>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</si>
  <si>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</si>
  <si>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</si>
  <si>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</si>
  <si>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</si>
  <si>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</si>
  <si>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</si>
  <si>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</si>
  <si>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</si>
  <si>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</si>
  <si>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</si>
  <si>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</si>
  <si>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</si>
  <si>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</si>
  <si>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</si>
  <si>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</si>
  <si>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</si>
  <si>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</si>
  <si>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</si>
  <si>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</si>
  <si>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</si>
  <si>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</si>
  <si>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</si>
  <si>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</si>
  <si>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</si>
  <si>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</si>
  <si>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</si>
  <si>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</si>
  <si>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</si>
  <si>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</si>
  <si>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</si>
  <si>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</si>
  <si>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</si>
  <si>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</si>
  <si>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</si>
  <si>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</si>
  <si>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</si>
  <si>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</si>
  <si>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</si>
  <si>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</si>
  <si>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</si>
  <si>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</si>
  <si>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</si>
  <si>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</si>
  <si>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</si>
  <si>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</si>
  <si>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</si>
  <si>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</si>
  <si>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</si>
  <si>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</si>
  <si>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</si>
  <si>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</si>
  <si>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</si>
  <si>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</si>
  <si>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</si>
  <si>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</si>
  <si>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</si>
  <si>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</si>
  <si>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</si>
  <si>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</si>
  <si>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</si>
  <si>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</si>
  <si>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</si>
  <si>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</si>
  <si>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</si>
  <si>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</si>
  <si>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</si>
  <si>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</si>
  <si>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</si>
  <si>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</si>
  <si>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</si>
  <si>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</si>
  <si>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</si>
  <si>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</si>
  <si>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</si>
  <si>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</si>
  <si>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</si>
  <si>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</si>
  <si>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</si>
  <si>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</si>
  <si>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</si>
  <si>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</si>
  <si>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</si>
  <si>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</si>
  <si>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</si>
  <si>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</si>
  <si>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</si>
  <si>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</si>
  <si>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</si>
  <si>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</si>
  <si>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</si>
  <si>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</si>
  <si>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</si>
  <si>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</si>
  <si>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</si>
  <si>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</si>
  <si>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</si>
  <si>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</si>
  <si>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</si>
  <si>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</si>
  <si>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</si>
  <si>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</si>
  <si>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</si>
  <si>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</si>
  <si>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</si>
  <si>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</si>
  <si>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</si>
  <si>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</si>
  <si>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</si>
  <si>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</si>
  <si>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</si>
  <si>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</si>
  <si>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</si>
  <si>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</si>
  <si>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</si>
  <si>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</si>
  <si>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</si>
  <si>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</si>
  <si>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</si>
  <si>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</si>
  <si>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</si>
  <si>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</si>
  <si>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</si>
  <si>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</si>
  <si>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</si>
  <si>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</si>
  <si>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</si>
  <si>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</si>
  <si>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</si>
  <si>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</si>
  <si>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</si>
  <si>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</si>
  <si>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</si>
  <si>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</si>
  <si>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</si>
  <si>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</si>
  <si>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</si>
  <si>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</si>
  <si>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</si>
  <si>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</si>
  <si>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</si>
  <si>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</si>
  <si>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</si>
  <si>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</si>
  <si>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</si>
  <si>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</si>
  <si>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</si>
  <si>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</si>
  <si>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</si>
  <si>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</si>
  <si>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</si>
  <si>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</si>
  <si>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</si>
  <si>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</si>
  <si>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</si>
  <si>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</si>
  <si>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</si>
  <si>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</si>
  <si>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</si>
  <si>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</si>
  <si>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</si>
  <si>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</si>
  <si>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</si>
  <si>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</si>
  <si>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</si>
  <si>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</si>
  <si>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</si>
  <si>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</si>
  <si>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</si>
  <si>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</si>
  <si>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</si>
  <si>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</si>
  <si>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</si>
  <si>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</si>
  <si>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</si>
  <si>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</si>
  <si>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</si>
  <si>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</si>
  <si>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</si>
  <si>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</si>
  <si>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</si>
  <si>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</si>
  <si>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</si>
  <si>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</si>
  <si>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</si>
  <si>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</si>
  <si>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</si>
  <si>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</si>
  <si>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</si>
  <si>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</si>
  <si>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</si>
  <si>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</si>
  <si>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</si>
  <si>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</si>
  <si>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</si>
  <si>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</si>
  <si>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</si>
  <si>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</si>
  <si>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</si>
  <si>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</si>
  <si>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</si>
  <si>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</si>
  <si>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</si>
  <si>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</si>
  <si>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</si>
  <si>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</si>
  <si>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</si>
  <si>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</si>
  <si>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</si>
  <si>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</si>
  <si>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</si>
  <si>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</si>
  <si>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</si>
  <si>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</si>
  <si>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</si>
  <si>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</si>
  <si>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</si>
  <si>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</si>
  <si>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</si>
  <si>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</si>
  <si>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</si>
  <si>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</si>
  <si>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</si>
  <si>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</si>
  <si>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</si>
  <si>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</si>
  <si>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</si>
  <si>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</si>
  <si>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</si>
  <si>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</si>
  <si>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</si>
  <si>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</si>
  <si>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</si>
  <si>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</si>
  <si>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</si>
  <si>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</si>
  <si>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</si>
  <si>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</si>
  <si>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</si>
  <si>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</si>
  <si>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</si>
  <si>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</si>
  <si>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</si>
  <si>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</si>
  <si>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</si>
  <si>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</si>
  <si>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</si>
  <si>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</si>
  <si>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</si>
  <si>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</si>
  <si>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</si>
  <si>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</si>
  <si>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</si>
  <si>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</si>
  <si>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</si>
  <si>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</si>
  <si>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</si>
  <si>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</si>
  <si>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</si>
  <si>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</si>
  <si>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</si>
  <si>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</si>
  <si>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</si>
  <si>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</si>
  <si>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</si>
  <si>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</si>
  <si>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</si>
  <si>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</si>
  <si>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</si>
  <si>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</si>
  <si>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</si>
  <si>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</si>
  <si>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</si>
  <si>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</si>
  <si>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</si>
  <si>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</si>
  <si>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</si>
  <si>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</si>
  <si>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</si>
  <si>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</si>
  <si>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</si>
  <si>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</si>
  <si>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</si>
  <si>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</si>
  <si>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</si>
  <si>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</si>
  <si>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</si>
  <si>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</si>
  <si>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</si>
  <si>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</si>
  <si>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</si>
  <si>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</si>
  <si>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</si>
  <si>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</si>
  <si>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</si>
  <si>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</si>
  <si>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</si>
  <si>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</si>
  <si>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</si>
  <si>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</si>
  <si>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</si>
  <si>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</si>
  <si>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</si>
  <si>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</si>
  <si>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</si>
  <si>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</si>
  <si>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</si>
  <si>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</si>
  <si>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</si>
  <si>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</si>
  <si>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</si>
  <si>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</si>
  <si>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</si>
  <si>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</si>
  <si>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</si>
  <si>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</si>
  <si>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</si>
  <si>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</si>
  <si>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</si>
  <si>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</si>
  <si>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</si>
  <si>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</si>
  <si>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</si>
  <si>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</si>
  <si>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</si>
  <si>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</si>
  <si>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</si>
  <si>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</si>
  <si>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</si>
  <si>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</si>
  <si>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</si>
  <si>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</si>
  <si>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</si>
  <si>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</si>
  <si>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</si>
  <si>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</si>
  <si>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</si>
  <si>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</si>
  <si>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</si>
  <si>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</si>
  <si>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</si>
  <si>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</si>
  <si>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</si>
  <si>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</si>
  <si>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</si>
  <si>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</si>
  <si>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</si>
  <si>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</si>
  <si>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</si>
  <si>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</si>
  <si>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</si>
  <si>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</si>
  <si>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</si>
  <si>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</si>
  <si>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</si>
  <si>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</si>
  <si>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</si>
  <si>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</si>
  <si>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</si>
  <si>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</si>
  <si>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</si>
  <si>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</si>
  <si>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</si>
  <si>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</si>
  <si>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</si>
  <si>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</si>
  <si>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</si>
  <si>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</si>
  <si>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</si>
  <si>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</si>
  <si>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</si>
  <si>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</si>
  <si>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</si>
  <si>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</si>
  <si>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</si>
  <si>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</si>
  <si>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</si>
  <si>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</si>
  <si>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</si>
  <si>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</si>
  <si>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</si>
  <si>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</si>
  <si>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</si>
  <si>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</si>
  <si>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</si>
  <si>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</si>
  <si>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</si>
  <si>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</si>
  <si>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</si>
  <si>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</si>
  <si>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</si>
  <si>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</si>
  <si>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</si>
  <si>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</si>
  <si>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</si>
  <si>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</si>
  <si>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</si>
  <si>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</si>
  <si>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</si>
  <si>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</si>
  <si>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</si>
  <si>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</si>
  <si>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</si>
  <si>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</si>
  <si>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</si>
  <si>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</si>
  <si>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</si>
  <si>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</si>
  <si>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</si>
  <si>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</si>
  <si>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</si>
  <si>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</si>
  <si>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</si>
  <si>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</si>
  <si>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</si>
  <si>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</si>
  <si>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</si>
  <si>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</si>
  <si>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</si>
  <si>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</si>
  <si>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</si>
  <si>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</si>
  <si>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</si>
  <si>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</si>
  <si>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</si>
  <si>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</si>
  <si>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</si>
  <si>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</si>
  <si>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</si>
  <si>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</si>
  <si>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</si>
  <si>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</si>
  <si>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</si>
  <si>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</si>
  <si>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</si>
  <si>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</si>
  <si>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</si>
  <si>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</si>
  <si>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</si>
  <si>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</si>
  <si>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</si>
  <si>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</si>
  <si>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</si>
  <si>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</si>
  <si>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</si>
  <si>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</si>
  <si>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</si>
  <si>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</si>
  <si>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</si>
  <si>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</si>
  <si>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</si>
  <si>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</si>
  <si>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</si>
  <si>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</si>
  <si>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</si>
  <si>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</si>
  <si>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</si>
  <si>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</si>
  <si>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</si>
  <si>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</si>
  <si>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</si>
  <si>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</si>
  <si>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</si>
  <si>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</si>
  <si>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</si>
  <si>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</si>
  <si>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</si>
  <si>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</si>
  <si>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</si>
  <si>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</si>
  <si>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</si>
  <si>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</si>
  <si>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</si>
  <si>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</si>
  <si>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</si>
  <si>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</si>
  <si>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</si>
  <si>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</si>
  <si>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</si>
  <si>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</si>
  <si>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</si>
  <si>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</si>
  <si>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</si>
  <si>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</si>
  <si>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</si>
  <si>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</si>
  <si>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</si>
  <si>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</si>
  <si>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</si>
  <si>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</si>
  <si>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</si>
  <si>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</si>
  <si>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</si>
  <si>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</si>
  <si>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</si>
  <si>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</si>
  <si>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</si>
  <si>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</si>
  <si>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</si>
  <si>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</si>
  <si>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</si>
  <si>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</si>
  <si>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</si>
  <si>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</si>
  <si>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</si>
  <si>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</si>
  <si>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</si>
  <si>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</si>
  <si>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</si>
  <si>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</si>
  <si>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</si>
  <si>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</si>
  <si>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</si>
  <si>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</si>
  <si>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</si>
  <si>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</si>
  <si>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</si>
  <si>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</si>
  <si>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</si>
  <si>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</si>
  <si>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</si>
  <si>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</si>
  <si>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</si>
  <si>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</si>
  <si>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</si>
  <si>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</si>
  <si>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</si>
  <si>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</si>
  <si>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</si>
  <si>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</si>
  <si>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</si>
  <si>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</si>
  <si>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</si>
  <si>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</si>
  <si>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</si>
  <si>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</si>
  <si>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</si>
  <si>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</si>
  <si>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</si>
  <si>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</si>
  <si>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</si>
  <si>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</si>
  <si>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</si>
  <si>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</si>
  <si>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</si>
  <si>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</si>
  <si>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</si>
  <si>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</si>
  <si>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</si>
  <si>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</si>
  <si>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</si>
  <si>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</si>
  <si>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</si>
  <si>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</si>
  <si>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</si>
  <si>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</si>
  <si>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</si>
  <si>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</si>
  <si>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</si>
  <si>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</si>
  <si>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</si>
  <si>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</si>
  <si>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</si>
  <si>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</si>
  <si>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</si>
  <si>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</si>
  <si>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</si>
  <si>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</si>
  <si>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</si>
  <si>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</si>
  <si>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</si>
  <si>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</si>
  <si>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</si>
  <si>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</si>
  <si>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</si>
  <si>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</si>
  <si>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</si>
  <si>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</si>
  <si>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</si>
  <si>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</si>
  <si>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</si>
  <si>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</si>
  <si>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</si>
  <si>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</si>
  <si>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</si>
  <si>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</si>
  <si>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</si>
  <si>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</si>
  <si>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</si>
  <si>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</si>
  <si>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</si>
  <si>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</si>
  <si>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</si>
  <si>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</si>
  <si>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</si>
  <si>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</si>
  <si>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</si>
  <si>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</si>
  <si>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</si>
  <si>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</si>
  <si>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</si>
  <si>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</si>
  <si>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</si>
  <si>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</si>
  <si>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</si>
  <si>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</si>
  <si>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</si>
  <si>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</si>
  <si>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</si>
  <si>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</si>
  <si>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</si>
  <si>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</si>
  <si>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</si>
  <si>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</si>
  <si>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</si>
  <si>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</si>
  <si>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</si>
  <si>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</si>
  <si>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</si>
  <si>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</si>
  <si>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</si>
  <si>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</si>
  <si>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</si>
  <si>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</si>
  <si>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</si>
  <si>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</si>
  <si>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</si>
  <si>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</si>
  <si>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</si>
  <si>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</si>
  <si>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</si>
  <si>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</si>
  <si>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</si>
  <si>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</si>
  <si>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</si>
  <si>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</si>
  <si>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</si>
  <si>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</si>
  <si>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</si>
  <si>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</si>
  <si>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</si>
  <si>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</si>
  <si>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</si>
  <si>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</si>
  <si>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</si>
  <si>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</si>
  <si>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</si>
  <si>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</si>
  <si>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</si>
  <si>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</si>
  <si>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</si>
  <si>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</si>
  <si>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</si>
  <si>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</si>
  <si>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</si>
  <si>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</si>
  <si>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</si>
  <si>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</si>
  <si>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</si>
  <si>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</si>
  <si>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</si>
  <si>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</si>
  <si>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</si>
  <si>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</si>
  <si>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</si>
  <si>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</si>
  <si>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</si>
  <si>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</si>
  <si>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</si>
  <si>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</si>
  <si>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</si>
  <si>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</si>
  <si>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</si>
  <si>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</si>
  <si>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</si>
  <si>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</si>
  <si>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</si>
  <si>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</si>
  <si>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</si>
  <si>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</si>
  <si>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</si>
  <si>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</si>
  <si>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</si>
  <si>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</si>
  <si>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</si>
  <si>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</si>
  <si>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</si>
  <si>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</si>
  <si>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</si>
  <si>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</si>
  <si>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</si>
  <si>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</si>
  <si>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</si>
  <si>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</si>
  <si>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</si>
  <si>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</si>
  <si>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</si>
  <si>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</si>
  <si>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</si>
  <si>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</si>
  <si>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</si>
  <si>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</si>
  <si>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</si>
  <si>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</si>
  <si>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</si>
  <si>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</si>
  <si>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</si>
  <si>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</si>
  <si>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</si>
  <si>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</si>
  <si>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</si>
  <si>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</si>
  <si>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</si>
  <si>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</si>
  <si>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</si>
  <si>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</si>
  <si>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</si>
  <si>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</si>
  <si>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</si>
  <si>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</si>
  <si>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</si>
  <si>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</si>
  <si>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</si>
  <si>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</si>
  <si>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</si>
  <si>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</si>
  <si>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</si>
  <si>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</si>
  <si>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</si>
  <si>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</si>
  <si>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</si>
  <si>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</si>
  <si>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</si>
  <si>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</si>
  <si>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</si>
  <si>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</si>
  <si>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</si>
  <si>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</si>
  <si>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</si>
  <si>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</si>
  <si>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</si>
  <si>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</si>
  <si>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</si>
  <si>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</si>
  <si>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</si>
  <si>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</si>
  <si>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</si>
  <si>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</si>
  <si>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</si>
  <si>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</si>
  <si>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</si>
  <si>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</si>
  <si>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</si>
  <si>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</si>
  <si>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</si>
  <si>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</si>
  <si>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</si>
  <si>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</si>
  <si>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</si>
  <si>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</si>
  <si>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</si>
  <si>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</si>
  <si>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</si>
  <si>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</si>
  <si>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</si>
  <si>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</si>
  <si>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</si>
  <si>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</si>
  <si>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</si>
  <si>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</si>
  <si>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</si>
  <si>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</si>
  <si>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</si>
  <si>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</si>
  <si>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</si>
  <si>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</si>
  <si>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</si>
  <si>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</si>
  <si>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</si>
  <si>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</si>
  <si>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</si>
  <si>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</si>
  <si>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</si>
  <si>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</si>
  <si>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</si>
  <si>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</si>
  <si>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</si>
  <si>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</si>
  <si>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</si>
  <si>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</si>
  <si>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</si>
  <si>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</si>
  <si>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</si>
  <si>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</si>
  <si>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</si>
  <si>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</si>
  <si>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</si>
  <si>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</si>
  <si>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</si>
  <si>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</si>
  <si>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</si>
  <si>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</si>
  <si>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</si>
  <si>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</si>
  <si>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</si>
  <si>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</si>
  <si>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</si>
  <si>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</si>
  <si>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</si>
  <si>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</si>
  <si>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</si>
  <si>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</si>
  <si>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</si>
  <si>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</si>
  <si>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</si>
  <si>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</si>
  <si>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</si>
  <si>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</si>
  <si>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</si>
  <si>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</si>
  <si>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</si>
  <si>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</si>
  <si>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</si>
  <si>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</si>
  <si>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</si>
  <si>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</si>
  <si>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</si>
  <si>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</si>
  <si>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</si>
  <si>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</si>
  <si>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</si>
  <si>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</si>
  <si>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</si>
  <si>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</si>
  <si>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</si>
  <si>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</si>
  <si>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</si>
  <si>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</si>
  <si>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</si>
  <si>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</si>
  <si>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</si>
  <si>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</si>
  <si>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</si>
  <si>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</si>
  <si>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</si>
  <si>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</si>
  <si>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</si>
  <si>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</si>
  <si>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</si>
  <si>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</si>
  <si>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</si>
  <si>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</si>
  <si>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</si>
  <si>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</si>
  <si>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</si>
  <si>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</si>
  <si>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</si>
  <si>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</si>
  <si>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</si>
  <si>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</si>
  <si>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</si>
  <si>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</si>
  <si>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</si>
  <si>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</si>
  <si>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</si>
  <si>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</si>
  <si>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</si>
  <si>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</si>
  <si>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</si>
  <si>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</si>
  <si>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</si>
  <si>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</si>
  <si>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</si>
  <si>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</si>
  <si>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</si>
  <si>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</si>
  <si>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</si>
  <si>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</si>
  <si>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</si>
  <si>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</si>
  <si>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</si>
  <si>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</si>
  <si>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</si>
  <si>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</si>
  <si>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</si>
  <si>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</si>
  <si>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</si>
  <si>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</si>
  <si>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</si>
  <si>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</si>
  <si>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</si>
  <si>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</si>
  <si>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</si>
  <si>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</si>
  <si>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</si>
  <si>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</si>
  <si>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</si>
  <si>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</si>
  <si>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</si>
  <si>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</si>
  <si>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</si>
  <si>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</si>
  <si>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</si>
  <si>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</si>
  <si>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</si>
  <si>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</si>
  <si>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</si>
  <si>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</si>
  <si>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</si>
  <si>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</si>
  <si>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</si>
  <si>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</si>
  <si>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</si>
  <si>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</si>
  <si>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</si>
  <si>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</si>
  <si>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</si>
  <si>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</si>
  <si>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</si>
  <si>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</si>
  <si>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</si>
  <si>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</si>
  <si>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</si>
  <si>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</si>
  <si>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</si>
  <si>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</si>
  <si>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</si>
  <si>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</si>
  <si>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</si>
  <si>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</si>
  <si>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</si>
  <si>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</si>
  <si>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</si>
  <si>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</si>
  <si>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</si>
  <si>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</si>
  <si>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</si>
  <si>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</si>
  <si>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</si>
  <si>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</si>
  <si>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</si>
  <si>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</si>
  <si>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</si>
  <si>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</si>
  <si>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</si>
  <si>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</si>
  <si>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</si>
  <si>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</si>
  <si>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</si>
  <si>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</si>
  <si>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</si>
  <si>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</si>
  <si>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</si>
  <si>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</si>
  <si>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</si>
  <si>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</si>
  <si>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</si>
  <si>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</si>
  <si>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</si>
  <si>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</si>
  <si>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</si>
  <si>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</si>
  <si>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</si>
  <si>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</si>
  <si>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</si>
  <si>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</si>
  <si>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</si>
  <si>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</si>
  <si>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</si>
  <si>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</si>
  <si>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</si>
  <si>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</si>
  <si>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</si>
  <si>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</si>
  <si>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</si>
  <si>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</si>
  <si>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</si>
  <si>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</si>
  <si>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</si>
  <si>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</si>
  <si>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</si>
  <si>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</si>
  <si>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</si>
  <si>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</si>
  <si>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</si>
  <si>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</si>
  <si>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</si>
  <si>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</si>
  <si>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</si>
  <si>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</si>
  <si>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</si>
  <si>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</si>
  <si>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</si>
  <si>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</si>
  <si>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</si>
  <si>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</si>
  <si>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</si>
  <si>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</si>
  <si>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</si>
  <si>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</si>
  <si>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</si>
  <si>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</si>
  <si>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</si>
  <si>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</si>
  <si>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</si>
  <si>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</si>
  <si>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</si>
  <si>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</si>
  <si>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</si>
  <si>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</si>
  <si>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</si>
  <si>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</si>
  <si>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</si>
  <si>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</si>
  <si>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</si>
  <si>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</si>
  <si>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</si>
  <si>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</si>
  <si>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</si>
  <si>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</si>
  <si>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</si>
  <si>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</si>
  <si>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</si>
  <si>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</si>
  <si>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</si>
  <si>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</si>
  <si>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</si>
  <si>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</si>
  <si>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</si>
  <si>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</si>
  <si>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</si>
  <si>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</si>
  <si>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</si>
  <si>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</si>
  <si>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</si>
  <si>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</si>
  <si>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</si>
  <si>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</si>
  <si>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</si>
  <si>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</si>
  <si>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</si>
  <si>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</si>
  <si>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</si>
  <si>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</si>
  <si>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</si>
  <si>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</si>
  <si>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</si>
  <si>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</si>
  <si>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</si>
  <si>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</si>
  <si>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</si>
  <si>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</si>
  <si>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</si>
  <si>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</si>
  <si>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</si>
  <si>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</si>
  <si>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</si>
  <si>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</si>
  <si>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</si>
  <si>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</si>
  <si>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</si>
  <si>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</si>
  <si>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</si>
  <si>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</si>
  <si>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</si>
  <si>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</si>
  <si>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</si>
  <si>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</si>
  <si>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</si>
  <si>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</si>
  <si>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</si>
  <si>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</si>
  <si>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</si>
  <si>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</si>
  <si>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</si>
  <si>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</si>
  <si>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</si>
  <si>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</si>
  <si>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</si>
  <si>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</si>
  <si>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</si>
  <si>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</si>
  <si>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</si>
  <si>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</si>
  <si>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</si>
  <si>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</si>
  <si>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</si>
  <si>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</si>
  <si>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</si>
  <si>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</si>
  <si>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</si>
  <si>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</si>
  <si>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</si>
  <si>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</si>
  <si>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</si>
  <si>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</si>
  <si>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</si>
  <si>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</si>
  <si>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</si>
  <si>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</si>
  <si>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</si>
  <si>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</si>
  <si>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</si>
  <si>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</si>
  <si>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</si>
  <si>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</si>
  <si>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</si>
  <si>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</si>
  <si>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</si>
  <si>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</si>
  <si>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</si>
  <si>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</si>
  <si>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</si>
  <si>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</si>
  <si>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</si>
  <si>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</si>
  <si>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</si>
  <si>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</si>
  <si>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</si>
  <si>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</si>
  <si>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</si>
  <si>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</si>
  <si>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</si>
  <si>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</si>
  <si>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</si>
  <si>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</si>
  <si>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</si>
  <si>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</si>
  <si>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</si>
  <si>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</si>
  <si>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</si>
  <si>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</si>
  <si>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</si>
  <si>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</si>
  <si>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</si>
  <si>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</si>
  <si>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</si>
  <si>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</si>
  <si>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</si>
  <si>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</si>
  <si>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</si>
  <si>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</si>
  <si>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</si>
  <si>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</si>
  <si>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</si>
  <si>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</si>
  <si>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</si>
  <si>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</si>
  <si>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</si>
  <si>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</si>
  <si>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</si>
  <si>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</si>
  <si>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</si>
  <si>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</si>
  <si>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</si>
  <si>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</si>
  <si>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</si>
  <si>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</si>
  <si>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</si>
  <si>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</si>
  <si>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</si>
  <si>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</si>
  <si>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</si>
  <si>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</si>
  <si>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</si>
  <si>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</si>
  <si>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</si>
  <si>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</si>
  <si>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</si>
  <si>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</si>
  <si>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</si>
  <si>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</si>
  <si>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</si>
  <si>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</si>
  <si>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</si>
  <si>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</si>
  <si>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</si>
  <si>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</si>
  <si>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</si>
  <si>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</si>
  <si>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</si>
  <si>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</si>
  <si>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</si>
  <si>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</si>
  <si>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</si>
  <si>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</si>
  <si>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</si>
  <si>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</si>
  <si>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</si>
  <si>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</si>
  <si>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</si>
  <si>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</si>
  <si>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</si>
  <si>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</si>
  <si>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</si>
  <si>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</si>
  <si>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</si>
  <si>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</si>
  <si>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</si>
  <si>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</si>
  <si>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</si>
  <si>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</si>
  <si>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</si>
  <si>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</si>
  <si>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</si>
  <si>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</si>
  <si>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</si>
  <si>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</si>
  <si>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</si>
  <si>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</si>
  <si>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</si>
  <si>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</si>
  <si>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</si>
  <si>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</si>
  <si>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</si>
  <si>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</si>
  <si>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</si>
  <si>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</si>
  <si>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</si>
  <si>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</si>
  <si>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</si>
  <si>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</si>
  <si>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</si>
  <si>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</si>
  <si>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</si>
  <si>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</si>
  <si>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</si>
  <si>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</si>
  <si>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</si>
  <si>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</si>
  <si>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</si>
  <si>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</si>
  <si>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</si>
  <si>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</si>
  <si>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</si>
  <si>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</si>
  <si>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</si>
  <si>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</si>
  <si>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</si>
  <si>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</si>
  <si>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</si>
  <si>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</si>
  <si>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</si>
  <si>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</si>
  <si>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</si>
  <si>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</si>
  <si>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</si>
  <si>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</si>
  <si>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</si>
  <si>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</si>
  <si>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</si>
  <si>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</si>
  <si>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</si>
  <si>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</si>
  <si>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</si>
  <si>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</si>
  <si>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</si>
  <si>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</si>
  <si>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</si>
  <si>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</si>
  <si>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</si>
  <si>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</si>
  <si>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</si>
  <si>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</si>
  <si>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</si>
  <si>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</si>
  <si>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</si>
  <si>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</si>
  <si>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</si>
  <si>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</si>
  <si>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</si>
  <si>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</si>
  <si>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</si>
  <si>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</si>
  <si>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</si>
  <si>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</si>
  <si>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</si>
  <si>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</si>
  <si>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</si>
  <si>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</si>
  <si>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</si>
  <si>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</si>
  <si>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</si>
  <si>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</si>
  <si>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</si>
  <si>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</si>
  <si>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</si>
  <si>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</si>
  <si>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</si>
  <si>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</si>
  <si>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</si>
  <si>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</si>
  <si>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</si>
  <si>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</si>
  <si>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</si>
  <si>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</si>
  <si>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</si>
  <si>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</si>
  <si>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</si>
  <si>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</si>
  <si>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</si>
  <si>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</si>
  <si>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</si>
  <si>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</si>
  <si>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</si>
  <si>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</si>
  <si>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</si>
  <si>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</si>
  <si>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</si>
  <si>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</si>
  <si>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</si>
  <si>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</si>
  <si>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</si>
  <si>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</si>
  <si>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</si>
  <si>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</si>
  <si>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</si>
  <si>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</si>
  <si>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</si>
  <si>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</si>
  <si>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</si>
  <si>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</si>
  <si>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</si>
  <si>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</si>
  <si>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</si>
  <si>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</si>
  <si>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</si>
  <si>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</si>
  <si>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</si>
  <si>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</si>
  <si>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</si>
  <si>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</si>
  <si>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</si>
  <si>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</si>
  <si>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</si>
  <si>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</si>
  <si>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</si>
  <si>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</si>
  <si>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</si>
  <si>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</si>
  <si>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</si>
  <si>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</si>
  <si>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</si>
  <si>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</si>
  <si>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</si>
  <si>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</si>
  <si>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</si>
  <si>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</si>
  <si>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</si>
  <si>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</si>
  <si>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</si>
  <si>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</si>
  <si>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</si>
  <si>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</si>
  <si>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</si>
  <si>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</si>
  <si>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</si>
  <si>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</si>
  <si>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</si>
  <si>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</si>
  <si>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</si>
  <si>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</si>
  <si>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</si>
  <si>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</si>
  <si>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</si>
  <si>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</si>
  <si>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</si>
  <si>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</si>
  <si>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</si>
  <si>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</si>
  <si>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</si>
  <si>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</si>
  <si>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</si>
  <si>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</si>
  <si>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</si>
  <si>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</si>
  <si>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</si>
  <si>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</si>
  <si>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</si>
  <si>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</si>
  <si>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</si>
  <si>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</si>
  <si>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</si>
  <si>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</si>
  <si>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</si>
  <si>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</si>
  <si>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</si>
  <si>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</si>
  <si>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</si>
  <si>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</si>
  <si>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</si>
  <si>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</si>
  <si>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</si>
  <si>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</si>
  <si>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</si>
  <si>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</si>
  <si>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</si>
  <si>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</si>
  <si>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</si>
  <si>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</si>
  <si>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</si>
  <si>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</si>
  <si>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</si>
  <si>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</si>
  <si>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</si>
  <si>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</si>
  <si>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</si>
  <si>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</si>
  <si>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</si>
  <si>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</si>
  <si>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</si>
  <si>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</si>
  <si>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</si>
  <si>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</si>
  <si>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</si>
  <si>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</si>
  <si>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</si>
  <si>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</si>
  <si>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</si>
  <si>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</si>
  <si>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</si>
  <si>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</si>
  <si>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</si>
  <si>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</si>
  <si>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</si>
  <si>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</si>
  <si>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</si>
  <si>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</si>
  <si>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</si>
  <si>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</si>
  <si>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</si>
  <si>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</si>
  <si>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</si>
  <si>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</si>
  <si>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</si>
  <si>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</si>
  <si>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</si>
  <si>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</si>
  <si>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</si>
  <si>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</si>
  <si>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</si>
  <si>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</si>
  <si>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</si>
  <si>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</si>
  <si>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</si>
  <si>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</si>
  <si>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</si>
  <si>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</si>
  <si>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</si>
  <si>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</si>
  <si>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</si>
  <si>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</si>
  <si>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</si>
  <si>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</si>
  <si>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</si>
  <si>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</si>
  <si>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</si>
  <si>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</si>
  <si>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</si>
  <si>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</si>
  <si>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</si>
  <si>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</si>
  <si>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</si>
  <si>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</si>
  <si>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</si>
  <si>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</si>
  <si>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</si>
  <si>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</si>
  <si>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</si>
  <si>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</si>
  <si>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</si>
  <si>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</si>
  <si>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</si>
  <si>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</si>
  <si>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</si>
  <si>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</si>
  <si>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</si>
  <si>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</si>
  <si>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</si>
  <si>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</si>
  <si>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</si>
  <si>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</si>
  <si>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</si>
  <si>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</si>
  <si>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</si>
  <si>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</si>
  <si>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</si>
  <si>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</si>
  <si>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</si>
  <si>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</si>
  <si>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</si>
  <si>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</si>
  <si>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</si>
  <si>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</si>
  <si>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</si>
  <si>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</si>
  <si>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</si>
  <si>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</si>
  <si>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</si>
  <si>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</si>
  <si>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</si>
  <si>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</si>
  <si>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</si>
  <si>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</si>
  <si>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</si>
  <si>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</si>
  <si>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</si>
  <si>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</si>
  <si>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</si>
  <si>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</si>
  <si>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</si>
  <si>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</si>
  <si>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</si>
  <si>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</si>
  <si>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</si>
  <si>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</si>
  <si>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</si>
  <si>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</si>
  <si>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</si>
  <si>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</si>
  <si>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</si>
  <si>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</si>
  <si>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</si>
  <si>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</si>
  <si>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</si>
  <si>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</si>
  <si>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</si>
  <si>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</si>
  <si>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</si>
  <si>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</si>
  <si>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</si>
  <si>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</si>
  <si>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</si>
  <si>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</si>
  <si>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</si>
  <si>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</si>
  <si>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</si>
  <si>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</si>
  <si>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</si>
  <si>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</si>
  <si>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</si>
  <si>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</si>
  <si>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</si>
  <si>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</si>
  <si>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</si>
  <si>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</si>
  <si>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</si>
  <si>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</si>
  <si>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</si>
  <si>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</si>
  <si>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</si>
  <si>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</si>
  <si>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</si>
  <si>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</si>
  <si>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</si>
  <si>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</si>
  <si>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</si>
  <si>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</si>
  <si>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</si>
  <si>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</si>
  <si>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</si>
  <si>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</si>
  <si>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</si>
  <si>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</si>
  <si>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</si>
  <si>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</si>
  <si>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</si>
  <si>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</si>
  <si>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</si>
  <si>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</si>
  <si>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</si>
  <si>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</si>
  <si>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</si>
  <si>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</si>
  <si>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</si>
  <si>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</si>
  <si>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</si>
  <si>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</si>
  <si>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</si>
  <si>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</si>
  <si>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</si>
  <si>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</si>
  <si>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</si>
  <si>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</si>
  <si>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</si>
  <si>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</si>
  <si>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</si>
  <si>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</si>
  <si>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</si>
  <si>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</si>
  <si>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</si>
  <si>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</si>
  <si>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</si>
  <si>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</si>
  <si>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</si>
  <si>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</si>
  <si>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</si>
  <si>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</si>
  <si>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</si>
  <si>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</si>
  <si>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</si>
  <si>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</si>
  <si>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</si>
  <si>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</si>
  <si>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</si>
  <si>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</si>
  <si>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</si>
  <si>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</si>
  <si>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</si>
  <si>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</si>
  <si>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</si>
  <si>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</si>
  <si>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</si>
  <si>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</si>
  <si>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</si>
  <si>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</si>
  <si>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</si>
  <si>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</si>
  <si>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</si>
  <si>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</si>
  <si>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</si>
  <si>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</si>
  <si>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</si>
  <si>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</si>
  <si>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</si>
  <si>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</si>
  <si>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</si>
  <si>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</si>
  <si>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</si>
  <si>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</si>
  <si>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</si>
  <si>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</si>
  <si>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</si>
  <si>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</si>
  <si>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</si>
  <si>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</si>
  <si>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</si>
  <si>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</si>
  <si>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</si>
  <si>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</si>
  <si>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</si>
  <si>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</si>
  <si>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</si>
  <si>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</si>
  <si>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</si>
  <si>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</si>
  <si>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</si>
  <si>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</si>
  <si>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</si>
  <si>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</si>
  <si>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</si>
  <si>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</si>
  <si>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</si>
  <si>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</si>
  <si>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</si>
  <si>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</si>
  <si>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</si>
  <si>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</si>
  <si>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</si>
  <si>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</si>
  <si>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</si>
  <si>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</si>
  <si>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</si>
  <si>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</si>
  <si>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</si>
  <si>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</si>
  <si>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</si>
  <si>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</si>
  <si>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</si>
  <si>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</si>
  <si>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</si>
  <si>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</si>
  <si>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</si>
  <si>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</si>
  <si>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</si>
  <si>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</si>
  <si>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</si>
  <si>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</si>
  <si>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</si>
  <si>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</si>
  <si>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</si>
  <si>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</si>
  <si>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</si>
  <si>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</si>
  <si>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</si>
  <si>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</si>
  <si>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</si>
  <si>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</si>
  <si>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</si>
  <si>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</si>
  <si>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</si>
  <si>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</si>
  <si>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</si>
  <si>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</si>
  <si>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</si>
  <si>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</si>
  <si>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</si>
  <si>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</si>
  <si>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</si>
  <si>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</si>
  <si>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</si>
  <si>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</si>
  <si>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</si>
  <si>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</si>
  <si>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</si>
  <si>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</si>
  <si>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</si>
  <si>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</si>
  <si>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</si>
  <si>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</si>
  <si>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</si>
  <si>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</si>
  <si>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</si>
  <si>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</si>
  <si>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</si>
  <si>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</si>
  <si>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</si>
  <si>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</si>
  <si>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</si>
  <si>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</si>
  <si>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</si>
  <si>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</si>
  <si>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</si>
  <si>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</si>
  <si>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</si>
  <si>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</si>
  <si>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</si>
  <si>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</si>
  <si>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</si>
  <si>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</si>
  <si>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</si>
  <si>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</si>
  <si>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</si>
  <si>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</si>
  <si>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</si>
  <si>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</si>
  <si>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</si>
  <si>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</si>
  <si>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</si>
  <si>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</si>
  <si>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</si>
  <si>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</si>
  <si>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</si>
  <si>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</si>
  <si>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</si>
  <si>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</si>
  <si>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</si>
  <si>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</si>
  <si>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</si>
  <si>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</si>
  <si>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</si>
  <si>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</si>
  <si>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</si>
  <si>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</si>
  <si>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</si>
  <si>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</si>
  <si>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</si>
  <si>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</si>
  <si>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</si>
  <si>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</si>
  <si>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</si>
  <si>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</si>
  <si>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</si>
  <si>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</si>
  <si>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</si>
  <si>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</si>
  <si>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</si>
  <si>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</si>
  <si>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</si>
  <si>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</si>
  <si>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</si>
  <si>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</si>
  <si>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</si>
  <si>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</si>
  <si>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</si>
  <si>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</si>
  <si>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</si>
  <si>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</si>
  <si>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</si>
  <si>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</si>
  <si>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</si>
  <si>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</si>
  <si>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</si>
  <si>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</si>
  <si>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</si>
  <si>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</si>
  <si>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</si>
  <si>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</si>
  <si>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</si>
  <si>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</si>
  <si>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</si>
  <si>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</si>
  <si>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</si>
  <si>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</si>
  <si>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</si>
  <si>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</si>
  <si>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</si>
  <si>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</si>
  <si>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</si>
  <si>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</si>
  <si>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</si>
  <si>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</si>
  <si>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</si>
  <si>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</si>
  <si>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</si>
  <si>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</si>
  <si>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</si>
  <si>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</si>
  <si>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</si>
  <si>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</si>
  <si>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</si>
  <si>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</si>
  <si>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</si>
  <si>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</si>
  <si>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</si>
  <si>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</si>
  <si>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</si>
  <si>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</si>
  <si>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</si>
  <si>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</si>
  <si>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</si>
  <si>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</si>
  <si>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</si>
  <si>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</si>
  <si>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</si>
  <si>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</si>
  <si>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</si>
  <si>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</si>
  <si>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</si>
  <si>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</si>
  <si>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</si>
  <si>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</si>
  <si>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</si>
  <si>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</si>
  <si>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</si>
  <si>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</si>
  <si>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</si>
  <si>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</si>
  <si>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</si>
  <si>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</si>
  <si>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</si>
  <si>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</si>
  <si>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</si>
  <si>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</si>
  <si>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</si>
  <si>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</si>
  <si>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</si>
  <si>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</si>
  <si>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</si>
  <si>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</si>
  <si>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</si>
  <si>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</si>
  <si>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</si>
  <si>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</si>
  <si>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</si>
  <si>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</si>
  <si>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</si>
  <si>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</si>
  <si>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</si>
  <si>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</si>
  <si>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</si>
  <si>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</si>
  <si>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</si>
  <si>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</si>
  <si>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</si>
  <si>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</si>
  <si>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</si>
  <si>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</si>
  <si>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</si>
  <si>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</si>
  <si>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</si>
  <si>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</si>
  <si>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</si>
  <si>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</si>
  <si>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</si>
  <si>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</si>
  <si>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</si>
  <si>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</si>
  <si>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</si>
  <si>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</si>
  <si>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</si>
  <si>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</si>
  <si>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</si>
  <si>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</si>
  <si>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</si>
  <si>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</si>
  <si>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</si>
  <si>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</si>
  <si>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</si>
  <si>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</si>
  <si>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</si>
  <si>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</si>
  <si>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</si>
  <si>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</si>
  <si>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</si>
  <si>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</si>
  <si>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</si>
  <si>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</si>
  <si>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</si>
  <si>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</si>
  <si>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</si>
  <si>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</si>
  <si>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</si>
  <si>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</si>
  <si>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</si>
  <si>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</si>
  <si>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</si>
  <si>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</si>
  <si>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</si>
  <si>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</si>
  <si>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</si>
  <si>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</si>
  <si>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</si>
  <si>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</si>
  <si>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</si>
  <si>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</si>
  <si>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</si>
  <si>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</si>
  <si>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</si>
  <si>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</si>
  <si>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</si>
  <si>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</si>
  <si>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</si>
  <si>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</si>
  <si>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</si>
  <si>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</si>
  <si>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</si>
  <si>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</si>
  <si>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</si>
  <si>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</si>
  <si>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</si>
  <si>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</si>
  <si>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</si>
  <si>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</si>
  <si>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</si>
  <si>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</si>
  <si>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</si>
  <si>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</si>
  <si>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</si>
  <si>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</si>
  <si>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</si>
  <si>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</si>
  <si>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</si>
  <si>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</si>
  <si>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</si>
  <si>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</si>
  <si>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</si>
  <si>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</si>
  <si>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</si>
  <si>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</si>
  <si>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</si>
  <si>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</si>
  <si>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</si>
  <si>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</si>
  <si>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</si>
  <si>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</si>
  <si>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</si>
  <si>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</si>
  <si>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</si>
  <si>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</si>
  <si>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</si>
  <si>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</si>
  <si>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</si>
  <si>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</si>
  <si>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</si>
  <si>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</si>
  <si>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</si>
  <si>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</si>
  <si>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</si>
  <si>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</si>
  <si>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</si>
  <si>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</si>
  <si>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</si>
  <si>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</si>
  <si>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</si>
  <si>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</si>
  <si>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</si>
  <si>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</si>
  <si>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</si>
  <si>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</si>
  <si>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</si>
  <si>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</si>
  <si>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</si>
  <si>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</si>
  <si>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</si>
  <si>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</si>
  <si>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</si>
  <si>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</si>
  <si>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</si>
  <si>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</si>
  <si>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</si>
  <si>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</si>
  <si>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</si>
  <si>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</si>
  <si>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</si>
  <si>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</si>
  <si>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</si>
  <si>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</si>
  <si>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</si>
  <si>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</si>
  <si>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</si>
  <si>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</si>
  <si>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</si>
  <si>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</si>
  <si>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</si>
  <si>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</si>
  <si>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</si>
  <si>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</si>
  <si>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</si>
  <si>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</si>
  <si>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</si>
  <si>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</si>
  <si>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</si>
  <si>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</si>
  <si>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</si>
  <si>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</si>
  <si>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</si>
  <si>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</si>
  <si>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</si>
  <si>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</si>
  <si>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</si>
  <si>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</si>
  <si>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</si>
  <si>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</si>
  <si>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</si>
  <si>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</si>
  <si>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</si>
  <si>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</si>
  <si>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</si>
  <si>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</si>
  <si>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</si>
  <si>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</si>
  <si>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</si>
  <si>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</si>
  <si>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</si>
  <si>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</si>
  <si>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</si>
  <si>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</si>
  <si>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</si>
  <si>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</si>
  <si>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</si>
  <si>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</si>
  <si>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</si>
  <si>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</si>
  <si>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</si>
  <si>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</si>
  <si>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</si>
  <si>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</si>
  <si>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</si>
  <si>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</si>
  <si>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</si>
  <si>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</si>
  <si>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</si>
  <si>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</si>
  <si>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</si>
  <si>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</si>
  <si>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</si>
  <si>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</si>
  <si>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</si>
  <si>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</si>
  <si>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</si>
  <si>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</si>
  <si>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</si>
  <si>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</si>
  <si>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</si>
  <si>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</si>
  <si>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</si>
  <si>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</si>
  <si>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</si>
  <si>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</si>
  <si>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</si>
  <si>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</si>
  <si>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</si>
  <si>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</si>
  <si>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</si>
  <si>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</si>
  <si>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</si>
  <si>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</si>
  <si>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</si>
  <si>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</si>
  <si>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</si>
  <si>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</si>
  <si>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</si>
  <si>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</si>
  <si>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</si>
  <si>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</si>
  <si>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</si>
  <si>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</si>
  <si>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</si>
  <si>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</si>
  <si>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</si>
  <si>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</si>
  <si>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</si>
  <si>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</si>
  <si>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</si>
  <si>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</si>
  <si>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</si>
  <si>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</si>
  <si>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</si>
  <si>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</si>
  <si>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</si>
  <si>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</si>
  <si>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</si>
  <si>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</si>
  <si>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</si>
  <si>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</si>
  <si>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</si>
  <si>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</si>
  <si>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</si>
  <si>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</si>
  <si>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</si>
  <si>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</si>
  <si>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</si>
  <si>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</si>
  <si>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</si>
  <si>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</si>
  <si>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</si>
  <si>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</si>
  <si>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</si>
  <si>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</si>
  <si>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</si>
  <si>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</si>
  <si>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</si>
  <si>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</si>
  <si>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</si>
  <si>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</si>
  <si>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</si>
  <si>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</si>
  <si>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</si>
  <si>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</si>
  <si>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</si>
  <si>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</si>
  <si>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</si>
  <si>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</si>
  <si>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</si>
  <si>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</si>
  <si>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</si>
  <si>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</si>
  <si>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</si>
  <si>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</si>
  <si>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</si>
  <si>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</si>
  <si>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</si>
  <si>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</si>
  <si>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</si>
  <si>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</si>
  <si>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</si>
  <si>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</si>
  <si>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</si>
  <si>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</si>
  <si>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</si>
  <si>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</si>
  <si>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</si>
  <si>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</si>
  <si>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</si>
  <si>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</si>
  <si>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</si>
  <si>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</si>
  <si>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</si>
  <si>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</si>
  <si>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</si>
  <si>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</si>
  <si>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</si>
  <si>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</si>
  <si>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</si>
  <si>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</si>
  <si>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</si>
  <si>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</si>
  <si>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</si>
  <si>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</si>
  <si>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</si>
  <si>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</si>
  <si>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</si>
  <si>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</si>
  <si>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</si>
  <si>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</si>
  <si>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</si>
  <si>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</si>
  <si>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</si>
  <si>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</si>
  <si>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</si>
  <si>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</si>
  <si>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</si>
  <si>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</si>
  <si>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</si>
  <si>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</si>
  <si>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</si>
  <si>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</si>
  <si>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</si>
  <si>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</si>
  <si>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</si>
  <si>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</si>
  <si>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</si>
  <si>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</si>
  <si>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</si>
  <si>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</si>
  <si>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</si>
  <si>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</si>
  <si>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</si>
  <si>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</si>
  <si>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</si>
  <si>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</si>
  <si>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</si>
  <si>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</si>
  <si>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</si>
  <si>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</si>
  <si>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</si>
  <si>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</si>
  <si>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</si>
  <si>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</si>
  <si>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</si>
  <si>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</si>
  <si>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</si>
  <si>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</si>
  <si>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</si>
  <si>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</si>
  <si>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</si>
  <si>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</si>
  <si>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</si>
  <si>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</si>
  <si>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</si>
  <si>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</si>
  <si>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</si>
  <si>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</si>
  <si>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</si>
  <si>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</si>
  <si>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</si>
  <si>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</si>
  <si>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</si>
  <si>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</si>
  <si>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</si>
  <si>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</si>
  <si>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</si>
  <si>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</si>
  <si>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</si>
  <si>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</si>
  <si>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</si>
  <si>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</si>
  <si>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</si>
  <si>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</si>
  <si>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</si>
  <si>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</si>
  <si>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</si>
  <si>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</si>
  <si>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</si>
  <si>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</si>
  <si>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</si>
  <si>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</si>
  <si>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</si>
  <si>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</si>
  <si>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</si>
  <si>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</si>
  <si>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</si>
  <si>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</si>
  <si>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</si>
  <si>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</si>
  <si>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</si>
  <si>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</si>
  <si>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</si>
  <si>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</si>
  <si>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</si>
  <si>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</si>
  <si>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</si>
  <si>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</si>
  <si>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</si>
  <si>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</si>
  <si>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</si>
  <si>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</si>
  <si>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</si>
  <si>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</si>
  <si>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</si>
  <si>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</si>
  <si>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</si>
  <si>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</si>
  <si>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</si>
  <si>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</si>
  <si>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</si>
  <si>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</si>
  <si>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</si>
  <si>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</si>
  <si>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</si>
  <si>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</si>
  <si>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</si>
  <si>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</si>
  <si>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</si>
  <si>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</si>
  <si>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</si>
  <si>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</si>
  <si>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</si>
  <si>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</si>
  <si>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</si>
  <si>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</si>
  <si>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</si>
  <si>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</si>
  <si>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</si>
  <si>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</si>
  <si>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</si>
  <si>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</si>
  <si>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</si>
  <si>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</si>
  <si>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</si>
  <si>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</si>
  <si>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</si>
  <si>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</si>
  <si>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</si>
  <si>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</si>
  <si>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</si>
  <si>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</si>
  <si>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</si>
  <si>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</si>
  <si>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</si>
  <si>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</si>
  <si>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</si>
  <si>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</si>
  <si>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</si>
  <si>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</si>
  <si>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</si>
  <si>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</si>
  <si>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</si>
  <si>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</si>
  <si>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</si>
  <si>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</si>
  <si>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</si>
  <si>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</si>
  <si>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</si>
  <si>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</si>
  <si>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</si>
  <si>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</si>
  <si>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</si>
  <si>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</si>
  <si>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</si>
  <si>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</si>
  <si>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</si>
  <si>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</si>
  <si>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</si>
  <si>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</si>
  <si>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</si>
  <si>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</si>
  <si>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</si>
  <si>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</si>
  <si>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</si>
  <si>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</si>
  <si>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</si>
  <si>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</si>
  <si>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</si>
  <si>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</si>
  <si>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</si>
  <si>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</si>
  <si>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</si>
  <si>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</si>
  <si>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</si>
  <si>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</si>
  <si>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</si>
  <si>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</si>
  <si>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</si>
  <si>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</si>
  <si>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</si>
  <si>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</si>
  <si>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</si>
  <si>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</si>
  <si>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</si>
  <si>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</si>
  <si>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</si>
  <si>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</si>
  <si>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</si>
  <si>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</si>
  <si>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</si>
  <si>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</si>
  <si>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</si>
  <si>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</si>
  <si>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</si>
  <si>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</si>
  <si>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</si>
  <si>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</si>
  <si>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</si>
  <si>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</si>
  <si>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</si>
  <si>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</si>
  <si>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</si>
  <si>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</si>
  <si>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</si>
  <si>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</si>
  <si>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</si>
  <si>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</si>
  <si>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</si>
  <si>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</si>
  <si>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</si>
  <si>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</si>
  <si>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</si>
  <si>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</si>
  <si>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</si>
  <si>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</si>
  <si>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</si>
  <si>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</si>
  <si>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</si>
  <si>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</si>
  <si>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</si>
  <si>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</si>
  <si>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</si>
  <si>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</si>
  <si>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</si>
  <si>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</si>
  <si>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</si>
  <si>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</si>
  <si>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</si>
  <si>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</si>
  <si>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</si>
  <si>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</si>
  <si>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</si>
  <si>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</si>
  <si>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</si>
  <si>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</si>
  <si>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</si>
  <si>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</si>
  <si>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</si>
  <si>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</si>
  <si>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</si>
  <si>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</si>
  <si>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</si>
  <si>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</si>
  <si>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</si>
  <si>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</si>
  <si>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</si>
  <si>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</si>
  <si>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</si>
  <si>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</si>
  <si>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</si>
  <si>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</si>
  <si>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</si>
  <si>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</si>
  <si>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</si>
  <si>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</si>
  <si>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</si>
  <si>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</si>
  <si>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</si>
  <si>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</si>
  <si>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</si>
  <si>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</si>
  <si>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</si>
  <si>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</si>
  <si>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</si>
  <si>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</si>
  <si>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</si>
  <si>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</si>
  <si>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</si>
  <si>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</si>
  <si>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</si>
  <si>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</si>
  <si>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</si>
  <si>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</si>
  <si>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</si>
  <si>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</si>
  <si>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</si>
  <si>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</si>
  <si>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</si>
  <si>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</si>
  <si>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</si>
  <si>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</si>
  <si>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</si>
  <si>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</si>
  <si>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</si>
  <si>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</si>
  <si>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</si>
  <si>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</si>
  <si>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</si>
  <si>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</si>
  <si>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</si>
  <si>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</si>
  <si>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</si>
  <si>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</si>
  <si>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</si>
  <si>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</si>
  <si>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</si>
  <si>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</si>
  <si>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</si>
  <si>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</si>
  <si>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</si>
  <si>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</si>
  <si>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</si>
  <si>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</si>
  <si>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</si>
  <si>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</si>
  <si>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</si>
  <si>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</si>
  <si>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</si>
  <si>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</si>
  <si>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</si>
  <si>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</si>
  <si>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</si>
  <si>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</si>
  <si>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</si>
  <si>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</si>
  <si>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</si>
  <si>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</si>
  <si>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</si>
  <si>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</si>
  <si>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</si>
  <si>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</si>
  <si>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</si>
  <si>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</si>
  <si>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</si>
  <si>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</si>
  <si>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</si>
  <si>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</si>
  <si>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</si>
  <si>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</si>
  <si>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</si>
  <si>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</si>
  <si>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</si>
  <si>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</si>
  <si>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</si>
  <si>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</si>
  <si>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</si>
  <si>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</si>
  <si>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</si>
  <si>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</si>
  <si>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</si>
  <si>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</si>
  <si>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</si>
  <si>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</si>
  <si>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</si>
  <si>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</si>
  <si>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</si>
  <si>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</si>
  <si>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</si>
  <si>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</si>
  <si>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</si>
  <si>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</si>
  <si>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</si>
  <si>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</si>
  <si>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</si>
  <si>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</si>
  <si>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</si>
  <si>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</si>
  <si>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</si>
  <si>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</si>
  <si>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</si>
  <si>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</si>
  <si>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</si>
  <si>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</si>
  <si>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</si>
  <si>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</si>
  <si>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</si>
  <si>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</si>
  <si>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</si>
  <si>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</si>
  <si>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</si>
  <si>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</si>
  <si>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</si>
  <si>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</si>
  <si>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</si>
  <si>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</si>
  <si>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</si>
  <si>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</si>
  <si>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</si>
  <si>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</si>
  <si>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</si>
  <si>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</si>
  <si>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</si>
  <si>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</si>
  <si>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</si>
  <si>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</si>
  <si>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</si>
  <si>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</si>
  <si>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</si>
  <si>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</si>
  <si>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</si>
  <si>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</si>
  <si>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</si>
  <si>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</si>
  <si>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</si>
  <si>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</si>
  <si>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</si>
  <si>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</si>
  <si>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</si>
  <si>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</si>
  <si>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</si>
  <si>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</si>
  <si>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</si>
  <si>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</si>
  <si>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</si>
  <si>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</si>
  <si>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</si>
  <si>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</si>
  <si>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</si>
  <si>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</si>
  <si>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</si>
  <si>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</si>
  <si>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</si>
  <si>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</si>
  <si>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</si>
  <si>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</si>
  <si>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</si>
  <si>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</si>
  <si>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</si>
  <si>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</si>
  <si>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</si>
  <si>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</si>
  <si>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</si>
  <si>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</si>
  <si>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</si>
  <si>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</si>
  <si>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</si>
  <si>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</si>
  <si>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</si>
  <si>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</si>
  <si>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</si>
  <si>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</si>
  <si>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</si>
  <si>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</si>
  <si>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</si>
  <si>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</si>
  <si>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</si>
  <si>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</si>
  <si>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</si>
  <si>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</si>
  <si>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</si>
  <si>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</si>
  <si>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</si>
  <si>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</si>
  <si>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</si>
  <si>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</si>
  <si>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</si>
  <si>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</si>
  <si>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</si>
  <si>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</si>
  <si>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</si>
  <si>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</si>
  <si>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</si>
  <si>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</si>
  <si>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</si>
  <si>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</si>
  <si>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</si>
  <si>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</si>
  <si>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</si>
  <si>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</si>
  <si>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</si>
  <si>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</si>
  <si>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</si>
  <si>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</si>
  <si>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</si>
  <si>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</si>
  <si>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</si>
  <si>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</si>
  <si>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</si>
  <si>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</si>
  <si>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</si>
  <si>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</si>
  <si>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</si>
  <si>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</si>
  <si>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</si>
  <si>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</si>
  <si>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</si>
  <si>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</si>
  <si>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</si>
  <si>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</si>
  <si>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</si>
  <si>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</si>
  <si>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</si>
  <si>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</si>
  <si>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</si>
  <si>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</si>
  <si>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</si>
  <si>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</si>
  <si>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</si>
  <si>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</si>
  <si>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</si>
  <si>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</si>
  <si>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</si>
  <si>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</si>
  <si>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</si>
  <si>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</si>
  <si>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</si>
  <si>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</si>
  <si>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</si>
  <si>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</si>
  <si>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</si>
  <si>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</si>
  <si>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</si>
  <si>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</si>
  <si>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</si>
  <si>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</si>
  <si>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</si>
  <si>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</si>
  <si>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</si>
  <si>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</si>
  <si>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</si>
  <si>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</si>
  <si>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</si>
  <si>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</si>
  <si>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</si>
  <si>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</si>
  <si>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</si>
  <si>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</si>
  <si>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</si>
  <si>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</si>
  <si>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</si>
  <si>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</si>
  <si>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</si>
  <si>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</si>
  <si>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</si>
  <si>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</si>
  <si>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</si>
  <si>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</si>
  <si>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</si>
  <si>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</si>
  <si>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</si>
  <si>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</si>
  <si>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</si>
  <si>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</si>
  <si>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</si>
  <si>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</si>
  <si>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</si>
  <si>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</si>
  <si>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</si>
  <si>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</si>
  <si>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</si>
  <si>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</si>
  <si>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</si>
  <si>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</si>
  <si>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</si>
  <si>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</si>
  <si>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</si>
  <si>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</si>
  <si>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</si>
  <si>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</si>
  <si>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</si>
  <si>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</si>
  <si>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</si>
  <si>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</si>
  <si>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</si>
  <si>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</si>
  <si>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</si>
  <si>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</si>
  <si>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</si>
  <si>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</si>
  <si>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</si>
  <si>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</si>
  <si>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</si>
  <si>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</si>
  <si>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</si>
  <si>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</si>
  <si>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</si>
  <si>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</si>
  <si>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</si>
  <si>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</si>
  <si>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</si>
  <si>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</si>
  <si>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</si>
  <si>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</si>
  <si>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</si>
  <si>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</si>
  <si>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</si>
  <si>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</si>
  <si>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</si>
  <si>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</si>
  <si>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</si>
  <si>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</si>
  <si>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</si>
  <si>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</si>
  <si>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</si>
  <si>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</si>
  <si>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</si>
  <si>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</si>
  <si>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</si>
  <si>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</si>
  <si>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</si>
  <si>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</si>
  <si>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</si>
  <si>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</si>
  <si>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</si>
  <si>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</si>
  <si>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</si>
  <si>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</si>
  <si>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</si>
  <si>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</si>
  <si>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</si>
  <si>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</si>
  <si>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</si>
  <si>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</si>
  <si>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</si>
  <si>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</si>
  <si>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</si>
  <si>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</si>
  <si>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</si>
  <si>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</si>
  <si>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</si>
  <si>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</si>
  <si>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</si>
  <si>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</si>
  <si>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</si>
  <si>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</si>
  <si>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</si>
  <si>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</si>
  <si>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</si>
  <si>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</si>
  <si>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</si>
  <si>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</si>
  <si>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</si>
  <si>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</si>
  <si>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</si>
  <si>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</si>
  <si>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</si>
  <si>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</si>
  <si>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</si>
  <si>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</si>
  <si>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</si>
  <si>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</si>
  <si>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</si>
  <si>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</si>
  <si>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</si>
  <si>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</si>
  <si>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</si>
  <si>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</si>
  <si>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</si>
  <si>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</si>
  <si>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</si>
  <si>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</si>
  <si>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</si>
  <si>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</si>
  <si>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</si>
  <si>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</si>
  <si>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</si>
  <si>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</si>
  <si>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</si>
  <si>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</si>
  <si>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</si>
  <si>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</si>
  <si>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</si>
  <si>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</si>
  <si>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</si>
  <si>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</si>
  <si>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</si>
  <si>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</si>
  <si>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</si>
  <si>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</si>
  <si>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</si>
  <si>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</si>
  <si>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</si>
  <si>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</si>
  <si>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</si>
  <si>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</si>
  <si>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</si>
  <si>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</si>
  <si>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</si>
  <si>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</si>
  <si>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</si>
  <si>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</si>
  <si>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</si>
  <si>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</si>
  <si>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</si>
  <si>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</si>
  <si>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</si>
  <si>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</si>
  <si>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</si>
  <si>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</si>
  <si>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</si>
  <si>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</si>
  <si>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</si>
  <si>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</si>
  <si>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</si>
  <si>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</si>
  <si>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</si>
  <si>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</si>
  <si>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</si>
  <si>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</si>
  <si>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</si>
  <si>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</si>
  <si>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</si>
  <si>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</si>
  <si>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</si>
  <si>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</si>
  <si>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</si>
  <si>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</si>
  <si>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</si>
  <si>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</si>
  <si>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</si>
  <si>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</si>
  <si>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</si>
  <si>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</si>
  <si>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</si>
  <si>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</si>
  <si>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</si>
  <si>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</si>
  <si>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</si>
  <si>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</si>
  <si>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</si>
  <si>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</si>
  <si>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</si>
  <si>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</si>
  <si>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</si>
  <si>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</si>
  <si>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</si>
  <si>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</si>
  <si>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</si>
  <si>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</si>
  <si>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</si>
  <si>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</si>
  <si>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</si>
  <si>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</si>
  <si>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</si>
  <si>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</si>
  <si>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</si>
  <si>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</si>
  <si>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</si>
  <si>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</si>
  <si>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</si>
  <si>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</si>
  <si>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</si>
  <si>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</si>
  <si>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</si>
  <si>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</si>
  <si>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</si>
  <si>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</si>
  <si>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</si>
  <si>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</si>
  <si>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</si>
  <si>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</si>
  <si>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</si>
  <si>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</si>
  <si>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</si>
  <si>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</si>
  <si>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</si>
  <si>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</si>
  <si>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</si>
  <si>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</si>
  <si>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</si>
  <si>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</si>
  <si>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</si>
  <si>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</si>
  <si>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</si>
  <si>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</si>
  <si>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</si>
  <si>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</si>
  <si>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</si>
  <si>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</si>
  <si>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</si>
  <si>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</si>
  <si>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</si>
  <si>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</si>
  <si>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</si>
  <si>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</si>
  <si>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</si>
  <si>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</si>
  <si>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</si>
  <si>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</si>
  <si>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</si>
  <si>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</si>
  <si>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</si>
  <si>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</si>
  <si>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</si>
  <si>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</si>
  <si>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</si>
  <si>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</si>
  <si>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</si>
  <si>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</si>
  <si>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</si>
  <si>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</si>
  <si>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</si>
  <si>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</si>
  <si>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</si>
  <si>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</si>
  <si>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</si>
  <si>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</si>
  <si>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</si>
  <si>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</si>
  <si>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</si>
  <si>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</si>
  <si>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</si>
  <si>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</si>
  <si>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</si>
  <si>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</si>
  <si>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</si>
  <si>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</si>
  <si>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</si>
  <si>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</si>
  <si>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</si>
  <si>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</si>
  <si>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</si>
  <si>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</si>
  <si>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</si>
  <si>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</si>
  <si>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</si>
  <si>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</si>
  <si>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</si>
  <si>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</si>
  <si>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</si>
  <si>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</si>
  <si>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</si>
  <si>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</si>
  <si>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</si>
  <si>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</si>
  <si>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</si>
  <si>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</si>
  <si>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</si>
  <si>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</si>
  <si>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</si>
  <si>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</si>
  <si>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</si>
  <si>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</si>
  <si>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</si>
  <si>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</si>
  <si>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</si>
  <si>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</si>
  <si>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</si>
  <si>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</si>
  <si>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</si>
  <si>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</si>
  <si>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</si>
  <si>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</si>
  <si>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</si>
  <si>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</si>
  <si>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</si>
  <si>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</si>
  <si>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</si>
  <si>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</si>
  <si>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</si>
  <si>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</si>
  <si>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</si>
  <si>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</si>
  <si>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</si>
  <si>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</si>
  <si>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</si>
  <si>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</si>
  <si>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</si>
  <si>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</si>
  <si>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</si>
  <si>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</si>
  <si>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</si>
  <si>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</si>
  <si>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</si>
  <si>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</si>
  <si>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</si>
  <si>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</si>
  <si>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</si>
  <si>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</si>
  <si>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</si>
  <si>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</si>
  <si>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</si>
  <si>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</si>
  <si>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</si>
  <si>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</si>
  <si>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</si>
  <si>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</si>
  <si>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</si>
  <si>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</si>
  <si>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</si>
  <si>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</si>
  <si>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</si>
  <si>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</si>
  <si>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</si>
  <si>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</si>
  <si>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</si>
  <si>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</si>
  <si>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</si>
  <si>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</si>
  <si>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</si>
  <si>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</si>
  <si>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</si>
  <si>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</si>
  <si>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</si>
  <si>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</si>
  <si>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</si>
  <si>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</si>
  <si>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</si>
  <si>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</si>
  <si>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</si>
  <si>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</si>
  <si>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</si>
  <si>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</si>
  <si>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</si>
  <si>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</si>
  <si>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</si>
  <si>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</si>
  <si>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</si>
  <si>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</si>
  <si>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</si>
  <si>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</si>
  <si>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</si>
  <si>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</si>
  <si>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</si>
  <si>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</si>
  <si>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</si>
  <si>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</si>
  <si>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</si>
  <si>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</si>
  <si>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</si>
  <si>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</si>
  <si>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</si>
  <si>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</si>
  <si>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</si>
  <si>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</si>
  <si>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</si>
  <si>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</si>
  <si>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</si>
  <si>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</si>
  <si>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</si>
  <si>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</si>
  <si>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</si>
  <si>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</si>
  <si>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</si>
  <si>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</si>
  <si>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</si>
  <si>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</si>
  <si>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</si>
  <si>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</si>
  <si>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</si>
  <si>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</si>
  <si>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</si>
  <si>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</si>
  <si>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</si>
  <si>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</si>
  <si>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</si>
  <si>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</si>
  <si>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</si>
  <si>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</si>
  <si>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</si>
  <si>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</si>
  <si>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</si>
  <si>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</si>
  <si>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</si>
  <si>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</si>
  <si>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</si>
  <si>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</si>
  <si>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</si>
  <si>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</si>
  <si>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</si>
  <si>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</si>
  <si>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</si>
  <si>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</si>
  <si>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</si>
  <si>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</si>
  <si>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</si>
  <si>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</si>
  <si>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</si>
  <si>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</si>
  <si>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</si>
  <si>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</si>
  <si>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</si>
  <si>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</si>
  <si>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</si>
  <si>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</si>
  <si>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</si>
  <si>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</si>
  <si>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</si>
  <si>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</si>
  <si>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</si>
  <si>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</si>
  <si>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</si>
  <si>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</si>
  <si>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</si>
  <si>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</si>
  <si>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</si>
  <si>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</si>
  <si>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</si>
  <si>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</si>
  <si>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</si>
  <si>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</si>
  <si>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</si>
  <si>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</si>
  <si>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</si>
  <si>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</si>
  <si>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</si>
  <si>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</si>
  <si>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</si>
  <si>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</si>
  <si>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</si>
  <si>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</si>
  <si>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</si>
  <si>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</si>
  <si>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</si>
  <si>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</si>
  <si>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</si>
  <si>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</si>
  <si>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</si>
  <si>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</si>
  <si>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</si>
  <si>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</si>
  <si>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</si>
  <si>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</si>
  <si>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</si>
  <si>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</si>
  <si>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</si>
  <si>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</si>
  <si>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</si>
  <si>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</si>
  <si>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</si>
  <si>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</si>
  <si>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</si>
  <si>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</si>
  <si>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</si>
  <si>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</si>
  <si>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</si>
  <si>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</si>
  <si>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</si>
  <si>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</si>
  <si>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</si>
  <si>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</si>
  <si>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</si>
  <si>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</si>
  <si>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</si>
  <si>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</si>
  <si>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</si>
  <si>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</si>
  <si>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</si>
  <si>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</si>
  <si>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</si>
  <si>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</si>
  <si>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</si>
  <si>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</si>
  <si>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</si>
  <si>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</si>
  <si>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</si>
  <si>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</si>
  <si>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</si>
  <si>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</si>
  <si>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</si>
  <si>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</si>
  <si>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</si>
  <si>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</si>
  <si>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</si>
  <si>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</si>
  <si>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</si>
  <si>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</si>
  <si>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</si>
  <si>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</si>
  <si>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</si>
  <si>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</si>
  <si>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</si>
  <si>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</si>
  <si>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</si>
  <si>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</si>
  <si>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</si>
  <si>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</si>
  <si>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</si>
  <si>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</si>
  <si>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</si>
  <si>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</si>
  <si>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</si>
  <si>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</si>
  <si>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</si>
  <si>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</si>
  <si>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</si>
  <si>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</si>
  <si>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</si>
  <si>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</si>
  <si>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</si>
  <si>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</si>
  <si>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</si>
  <si>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</si>
  <si>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</si>
  <si>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</si>
  <si>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</si>
  <si>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</si>
  <si>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</si>
  <si>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</si>
  <si>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</si>
  <si>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</si>
  <si>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</si>
  <si>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</si>
  <si>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</si>
  <si>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</si>
  <si>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</si>
  <si>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</si>
  <si>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</si>
  <si>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</si>
  <si>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</si>
  <si>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</si>
  <si>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</si>
  <si>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</si>
  <si>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</si>
  <si>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</si>
  <si>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</si>
  <si>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</si>
  <si>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</si>
  <si>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</si>
  <si>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</si>
  <si>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</si>
  <si>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</si>
  <si>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</si>
  <si>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</si>
  <si>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</si>
  <si>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</si>
  <si>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</si>
  <si>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</si>
  <si>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</si>
  <si>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</si>
  <si>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</si>
  <si>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</si>
  <si>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</si>
  <si>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</si>
  <si>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</si>
  <si>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</si>
  <si>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</si>
  <si>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</si>
  <si>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</si>
  <si>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</si>
  <si>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</si>
  <si>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</si>
  <si>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</si>
  <si>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</si>
  <si>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</si>
  <si>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</si>
  <si>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</si>
  <si>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</si>
  <si>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</si>
  <si>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</si>
  <si>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</si>
  <si>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</si>
  <si>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</si>
  <si>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</si>
  <si>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</si>
  <si>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</si>
  <si>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</si>
  <si>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</si>
  <si>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</si>
  <si>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</si>
  <si>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</si>
  <si>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</si>
  <si>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</si>
  <si>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</si>
  <si>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</si>
  <si>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</si>
  <si>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</si>
  <si>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</si>
  <si>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</si>
  <si>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</si>
  <si>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</si>
  <si>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</si>
  <si>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</si>
  <si>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</si>
  <si>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</si>
  <si>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</si>
  <si>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</si>
  <si>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</si>
  <si>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</si>
  <si>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</si>
  <si>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</si>
  <si>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</si>
  <si>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</si>
  <si>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</si>
  <si>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</si>
  <si>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</si>
  <si>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</si>
  <si>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</si>
  <si>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</si>
  <si>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</si>
  <si>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</si>
  <si>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</si>
  <si>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</si>
  <si>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</si>
  <si>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</si>
  <si>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</si>
  <si>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</si>
  <si>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</si>
  <si>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</si>
  <si>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</si>
  <si>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</si>
  <si>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</si>
  <si>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</si>
  <si>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</si>
  <si>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</si>
  <si>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</si>
  <si>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</si>
  <si>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</si>
  <si>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</si>
  <si>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</si>
  <si>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</si>
  <si>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</si>
  <si>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</si>
  <si>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</si>
  <si>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</si>
  <si>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</si>
  <si>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</si>
  <si>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</si>
  <si>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</si>
  <si>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</si>
  <si>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</si>
  <si>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</si>
  <si>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</si>
  <si>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</si>
  <si>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</si>
  <si>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</si>
  <si>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</si>
  <si>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</si>
  <si>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</si>
  <si>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</si>
  <si>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</si>
  <si>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</si>
  <si>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</si>
  <si>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</si>
  <si>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</si>
  <si>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</si>
  <si>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</si>
  <si>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</si>
  <si>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</si>
  <si>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</si>
  <si>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</si>
  <si>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</si>
  <si>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</si>
  <si>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</si>
  <si>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</si>
  <si>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</si>
  <si>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</si>
  <si>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</si>
  <si>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</si>
  <si>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</si>
  <si>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</si>
  <si>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</si>
  <si>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</si>
  <si>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</si>
  <si>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</si>
  <si>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</si>
  <si>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</si>
  <si>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</si>
  <si>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</si>
  <si>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</si>
  <si>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</si>
  <si>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</si>
  <si>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</si>
  <si>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</si>
  <si>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</si>
  <si>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</si>
  <si>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</si>
  <si>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</si>
  <si>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</si>
  <si>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</si>
  <si>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</si>
  <si>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</si>
  <si>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</si>
  <si>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</si>
  <si>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</si>
  <si>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</si>
  <si>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</si>
  <si>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</si>
  <si>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</si>
  <si>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</si>
  <si>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</si>
  <si>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</si>
  <si>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</si>
  <si>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</si>
  <si>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</si>
  <si>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</si>
  <si>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</si>
  <si>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</si>
  <si>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</si>
  <si>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</si>
  <si>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</si>
  <si>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</si>
  <si>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</si>
  <si>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</si>
  <si>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</si>
  <si>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</si>
  <si>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</si>
  <si>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</si>
  <si>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</si>
  <si>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</si>
  <si>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</si>
  <si>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</si>
  <si>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</si>
  <si>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</si>
  <si>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</si>
  <si>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</si>
  <si>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</si>
  <si>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</si>
  <si>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</si>
  <si>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</si>
  <si>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</si>
  <si>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</si>
  <si>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</si>
  <si>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</si>
  <si>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</si>
  <si>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</si>
  <si>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</si>
  <si>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</si>
  <si>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</si>
  <si>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</si>
  <si>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</si>
  <si>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</si>
  <si>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</si>
  <si>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</si>
  <si>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</si>
  <si>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</si>
  <si>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</si>
  <si>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</si>
  <si>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</si>
  <si>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</si>
  <si>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</si>
  <si>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</si>
  <si>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</si>
  <si>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</si>
  <si>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</si>
  <si>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</si>
  <si>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</si>
  <si>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</si>
  <si>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</si>
  <si>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</si>
  <si>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</si>
  <si>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</si>
  <si>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</si>
  <si>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</si>
  <si>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</si>
  <si>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</si>
  <si>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</si>
  <si>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</si>
  <si>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</si>
  <si>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</si>
  <si>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</si>
  <si>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</si>
  <si>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</si>
  <si>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</si>
  <si>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</si>
  <si>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</si>
  <si>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</si>
  <si>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</si>
  <si>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</si>
  <si>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</si>
  <si>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</si>
  <si>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</si>
  <si>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</si>
  <si>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</si>
  <si>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</si>
  <si>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</si>
  <si>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</si>
  <si>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</si>
  <si>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</si>
  <si>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</si>
  <si>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</si>
  <si>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</si>
  <si>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</si>
  <si>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</si>
  <si>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</si>
  <si>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</si>
  <si>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</si>
  <si>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</si>
  <si>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</si>
  <si>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</si>
  <si>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</si>
  <si>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</si>
  <si>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</si>
  <si>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</si>
  <si>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</si>
  <si>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</si>
  <si>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</si>
  <si>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</si>
  <si>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</si>
  <si>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</si>
  <si>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</si>
  <si>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</si>
  <si>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</si>
  <si>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</si>
  <si>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</si>
  <si>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</si>
  <si>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</si>
  <si>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</si>
  <si>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</si>
  <si>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</si>
  <si>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</si>
  <si>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</si>
  <si>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</si>
  <si>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</si>
  <si>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</si>
  <si>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</si>
  <si>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</si>
  <si>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</si>
  <si>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</si>
  <si>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</si>
  <si>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</si>
  <si>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</si>
  <si>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</si>
  <si>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</si>
  <si>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</si>
  <si>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</si>
  <si>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</si>
  <si>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</si>
  <si>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</si>
  <si>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</si>
  <si>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</si>
  <si>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</si>
  <si>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</si>
  <si>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</si>
  <si>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</si>
  <si>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</si>
  <si>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</si>
  <si>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</si>
  <si>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</si>
  <si>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</si>
  <si>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</si>
  <si>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</si>
  <si>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</si>
  <si>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</si>
  <si>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</si>
  <si>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</si>
  <si>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</si>
  <si>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</si>
  <si>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</si>
  <si>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</si>
  <si>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</si>
  <si>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</si>
  <si>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</si>
  <si>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</si>
  <si>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</si>
  <si>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</si>
  <si>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</si>
  <si>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</si>
  <si>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</si>
  <si>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</si>
  <si>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</si>
  <si>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</si>
  <si>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</si>
  <si>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</si>
  <si>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</si>
  <si>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</si>
  <si>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</si>
  <si>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</si>
  <si>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</si>
  <si>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</si>
  <si>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</si>
  <si>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</si>
  <si>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</si>
  <si>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</si>
  <si>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</si>
  <si>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</si>
  <si>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</si>
  <si>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</si>
  <si>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</si>
  <si>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</si>
  <si>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</si>
  <si>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</si>
  <si>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</si>
  <si>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</si>
  <si>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</si>
  <si>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</si>
  <si>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</si>
  <si>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</si>
  <si>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</si>
  <si>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</si>
  <si>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</si>
  <si>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</si>
  <si>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</si>
  <si>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</si>
  <si>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</si>
  <si>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</si>
  <si>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</si>
  <si>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</si>
  <si>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</si>
  <si>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</si>
  <si>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</si>
  <si>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</si>
  <si>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</si>
  <si>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</si>
  <si>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</si>
  <si>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</si>
  <si>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</si>
  <si>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</si>
  <si>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</si>
  <si>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</si>
  <si>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</si>
  <si>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</si>
  <si>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</si>
  <si>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</si>
  <si>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</si>
  <si>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</si>
  <si>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</si>
  <si>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</si>
  <si>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</si>
  <si>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</si>
  <si>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</si>
  <si>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</si>
  <si>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</si>
  <si>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</si>
  <si>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</si>
  <si>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</si>
  <si>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</si>
  <si>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</si>
  <si>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</si>
  <si>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</si>
  <si>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</si>
  <si>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</si>
  <si>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</si>
  <si>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</si>
  <si>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</si>
  <si>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</si>
  <si>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</si>
  <si>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</si>
  <si>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</si>
  <si>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</si>
  <si>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</si>
  <si>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</si>
  <si>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</si>
  <si>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</si>
  <si>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</si>
  <si>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</si>
  <si>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</si>
  <si>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</si>
  <si>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</si>
  <si>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</si>
  <si>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</si>
  <si>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</si>
  <si>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</si>
  <si>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</si>
  <si>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</si>
  <si>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</si>
  <si>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</si>
  <si>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</si>
  <si>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</si>
  <si>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</si>
  <si>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</si>
  <si>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</si>
  <si>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</si>
  <si>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</si>
  <si>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</si>
  <si>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</si>
  <si>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</si>
  <si>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</si>
  <si>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</si>
  <si>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</si>
  <si>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</si>
  <si>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</si>
  <si>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</si>
  <si>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</si>
  <si>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</si>
  <si>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</si>
  <si>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</si>
  <si>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</si>
  <si>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</si>
  <si>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</si>
  <si>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</si>
  <si>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</si>
  <si>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</si>
  <si>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</si>
  <si>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</si>
  <si>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</si>
  <si>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</si>
  <si>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</si>
  <si>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</si>
  <si>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</si>
  <si>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</si>
  <si>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</si>
  <si>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</si>
  <si>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</si>
  <si>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</si>
  <si>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</si>
  <si>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</si>
  <si>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</si>
  <si>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</si>
  <si>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</si>
  <si>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</si>
  <si>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</si>
  <si>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</si>
  <si>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</si>
  <si>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</si>
  <si>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</si>
  <si>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</si>
  <si>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</si>
  <si>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</si>
  <si>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</si>
  <si>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</si>
  <si>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</si>
  <si>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</si>
  <si>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</si>
  <si>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</si>
  <si>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</si>
  <si>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</si>
  <si>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</si>
  <si>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</si>
  <si>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</si>
  <si>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</si>
  <si>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</si>
  <si>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</si>
  <si>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</si>
  <si>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</si>
  <si>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</si>
  <si>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</si>
  <si>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</si>
  <si>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</si>
  <si>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</si>
  <si>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</si>
  <si>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</si>
  <si>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</si>
  <si>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</si>
  <si>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</si>
  <si>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</si>
  <si>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</si>
  <si>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</si>
  <si>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</si>
  <si>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</si>
  <si>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</si>
  <si>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</si>
  <si>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</si>
  <si>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</si>
  <si>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</si>
  <si>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</si>
  <si>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</si>
  <si>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</si>
  <si>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</si>
  <si>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</si>
  <si>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</si>
  <si>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</si>
  <si>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</si>
  <si>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</si>
  <si>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</si>
  <si>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</si>
  <si>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</si>
  <si>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</si>
  <si>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</si>
  <si>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</si>
  <si>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</si>
  <si>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</si>
  <si>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</si>
  <si>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</si>
  <si>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</si>
  <si>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</si>
  <si>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</si>
  <si>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</si>
  <si>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</si>
  <si>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</si>
  <si>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</si>
  <si>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</si>
  <si>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</si>
  <si>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</si>
  <si>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</si>
  <si>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</si>
  <si>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</si>
  <si>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</si>
  <si>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</si>
  <si>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</si>
  <si>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</si>
  <si>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</si>
  <si>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</si>
  <si>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</si>
  <si>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</si>
  <si>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</si>
  <si>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</si>
  <si>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</si>
  <si>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</si>
  <si>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</si>
  <si>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</si>
  <si>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</si>
  <si>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</si>
  <si>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</si>
  <si>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</si>
  <si>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</si>
  <si>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</si>
  <si>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</si>
  <si>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</si>
  <si>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</si>
  <si>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</si>
  <si>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</si>
  <si>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</si>
  <si>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</si>
  <si>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</si>
  <si>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</si>
  <si>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</si>
  <si>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</si>
  <si>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</si>
  <si>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</si>
  <si>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</si>
  <si>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</si>
  <si>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</si>
  <si>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</si>
  <si>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</si>
  <si>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</si>
  <si>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</si>
  <si>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</si>
  <si>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</si>
  <si>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</si>
  <si>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</si>
  <si>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</si>
  <si>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</si>
  <si>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</si>
  <si>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</si>
  <si>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</si>
  <si>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</si>
  <si>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</si>
  <si>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</si>
  <si>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</si>
  <si>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</si>
  <si>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</si>
  <si>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</si>
  <si>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</si>
  <si>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</si>
  <si>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</si>
  <si>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</si>
  <si>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</si>
  <si>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</si>
  <si>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</si>
  <si>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</si>
  <si>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</si>
  <si>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</si>
  <si>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</si>
  <si>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</si>
  <si>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</si>
  <si>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</si>
  <si>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</si>
  <si>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</si>
  <si>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</si>
  <si>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</si>
  <si>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</si>
  <si>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</si>
  <si>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</si>
  <si>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</si>
  <si>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</si>
  <si>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</si>
  <si>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</si>
  <si>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</si>
  <si>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</si>
  <si>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</si>
  <si>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</si>
  <si>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</si>
  <si>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</si>
  <si>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</si>
  <si>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</si>
  <si>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</si>
  <si>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</si>
  <si>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</si>
  <si>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</si>
  <si>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</si>
  <si>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</si>
  <si>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</si>
  <si>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</si>
  <si>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</si>
  <si>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</si>
  <si>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</si>
  <si>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</si>
  <si>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</si>
  <si>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</si>
  <si>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</si>
  <si>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</si>
  <si>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</si>
  <si>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</si>
  <si>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</si>
  <si>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</si>
  <si>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</si>
  <si>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</si>
  <si>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</si>
  <si>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</si>
  <si>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</si>
  <si>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</si>
  <si>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</si>
  <si>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</si>
  <si>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</si>
  <si>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</si>
  <si>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</si>
  <si>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</si>
  <si>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</si>
  <si>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</si>
  <si>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</si>
  <si>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</si>
  <si>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</si>
  <si>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</si>
  <si>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</si>
  <si>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</si>
  <si>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</si>
  <si>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</si>
  <si>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</si>
  <si>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</si>
  <si>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</si>
  <si>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</si>
  <si>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</si>
  <si>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</si>
  <si>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</si>
  <si>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</si>
  <si>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</si>
  <si>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</si>
  <si>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</si>
  <si>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</si>
  <si>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</si>
  <si>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</si>
  <si>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</si>
  <si>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</si>
  <si>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</si>
  <si>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</si>
  <si>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</si>
  <si>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</si>
  <si>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</si>
  <si>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</si>
  <si>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</si>
  <si>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</si>
  <si>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</si>
  <si>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</si>
  <si>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</si>
  <si>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</si>
  <si>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</si>
  <si>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</si>
  <si>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</si>
  <si>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</si>
  <si>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</si>
  <si>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</si>
  <si>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</si>
  <si>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</si>
  <si>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</si>
  <si>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</si>
  <si>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</si>
  <si>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</si>
  <si>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</si>
  <si>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</si>
  <si>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</si>
  <si>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</si>
  <si>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</si>
  <si>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</si>
  <si>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</si>
  <si>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</si>
  <si>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</si>
  <si>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</si>
  <si>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</si>
  <si>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</si>
  <si>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</si>
  <si>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</si>
  <si>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</si>
  <si>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</si>
  <si>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</si>
  <si>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</si>
  <si>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</si>
  <si>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</si>
  <si>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</si>
  <si>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</si>
  <si>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</si>
  <si>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</si>
  <si>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</si>
  <si>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</si>
  <si>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</si>
  <si>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</si>
  <si>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</si>
  <si>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</si>
  <si>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</si>
  <si>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</si>
  <si>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</si>
  <si>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</si>
  <si>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</si>
  <si>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</si>
  <si>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</si>
  <si>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</si>
  <si>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</si>
  <si>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</si>
  <si>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</si>
  <si>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</si>
  <si>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</si>
  <si>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</si>
  <si>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</si>
  <si>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</si>
  <si>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</si>
  <si>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</si>
  <si>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</si>
  <si>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</si>
  <si>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</si>
  <si>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</si>
  <si>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</si>
  <si>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</si>
  <si>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</si>
  <si>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</si>
  <si>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</si>
  <si>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</si>
  <si>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</si>
  <si>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</si>
  <si>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</si>
  <si>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</si>
  <si>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</si>
  <si>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</si>
  <si>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</si>
  <si>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</si>
  <si>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</si>
  <si>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</si>
  <si>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</si>
  <si>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</si>
  <si>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</si>
  <si>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</si>
  <si>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</si>
  <si>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</si>
  <si>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</si>
  <si>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</si>
  <si>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</si>
  <si>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</si>
  <si>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</si>
  <si>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</si>
  <si>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</si>
  <si>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</si>
  <si>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</si>
  <si>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</si>
  <si>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</si>
  <si>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</si>
  <si>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</si>
  <si>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</si>
  <si>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</si>
  <si>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</si>
  <si>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</si>
  <si>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</si>
  <si>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</si>
  <si>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</si>
  <si>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</si>
  <si>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</si>
  <si>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</si>
  <si>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</si>
  <si>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</si>
  <si>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</si>
  <si>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</si>
  <si>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</si>
  <si>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</si>
  <si>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</si>
  <si>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</si>
  <si>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</si>
  <si>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</si>
  <si>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</si>
  <si>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</si>
  <si>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</si>
  <si>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</si>
  <si>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</si>
  <si>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</si>
  <si>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</si>
  <si>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</si>
  <si>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</si>
  <si>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</si>
  <si>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</si>
  <si>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</si>
  <si>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</si>
  <si>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</si>
  <si>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</si>
  <si>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</si>
  <si>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</si>
  <si>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</si>
  <si>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</si>
  <si>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</si>
  <si>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</si>
  <si>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</si>
  <si>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</si>
  <si>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</si>
  <si>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</si>
  <si>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</si>
  <si>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</si>
  <si>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</si>
  <si>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</si>
  <si>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</si>
  <si>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</si>
  <si>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</si>
  <si>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</si>
  <si>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</si>
  <si>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</si>
  <si>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</si>
  <si>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</si>
  <si>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</si>
  <si>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</si>
  <si>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</si>
  <si>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</si>
  <si>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</si>
  <si>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</si>
  <si>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</si>
  <si>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</si>
  <si>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</si>
  <si>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</si>
  <si>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</si>
  <si>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</si>
  <si>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</si>
  <si>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</si>
  <si>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</si>
  <si>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</si>
  <si>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</si>
  <si>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</si>
  <si>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</si>
  <si>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</si>
  <si>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</si>
  <si>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</si>
  <si>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</si>
  <si>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</si>
  <si>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</si>
  <si>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</si>
  <si>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</si>
  <si>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</si>
  <si>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</si>
  <si>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</si>
  <si>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</si>
  <si>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</si>
  <si>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</si>
  <si>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</si>
  <si>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</si>
  <si>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</si>
  <si>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</si>
  <si>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</si>
  <si>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</si>
  <si>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</si>
  <si>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</si>
  <si>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</si>
  <si>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</si>
  <si>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</si>
  <si>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</si>
  <si>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</si>
  <si>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</si>
  <si>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</si>
  <si>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</si>
  <si>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</si>
  <si>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</si>
  <si>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</si>
  <si>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</si>
  <si>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</si>
  <si>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</si>
  <si>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</si>
  <si>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</si>
  <si>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</si>
  <si>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</si>
  <si>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</si>
  <si>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</si>
  <si>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</si>
  <si>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</si>
  <si>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</si>
  <si>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</si>
  <si>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</si>
  <si>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</si>
  <si>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</si>
  <si>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</si>
  <si>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</si>
  <si>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</si>
  <si>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</si>
  <si>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</si>
  <si>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</si>
  <si>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</si>
  <si>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</si>
  <si>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</si>
  <si>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</si>
  <si>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</si>
  <si>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</si>
  <si>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</si>
  <si>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</si>
  <si>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</si>
  <si>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</si>
  <si>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</si>
  <si>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</si>
  <si>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</si>
  <si>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</si>
  <si>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</si>
  <si>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</si>
  <si>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</si>
  <si>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</si>
  <si>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</si>
  <si>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</si>
  <si>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</si>
  <si>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</si>
  <si>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</si>
  <si>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</si>
  <si>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</si>
  <si>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</si>
  <si>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</si>
  <si>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</si>
  <si>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</si>
  <si>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</si>
  <si>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</si>
  <si>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</si>
  <si>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</si>
  <si>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</si>
  <si>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</si>
  <si>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</si>
  <si>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</si>
  <si>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</si>
  <si>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</si>
  <si>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</si>
  <si>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</si>
  <si>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</si>
  <si>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</si>
  <si>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</si>
  <si>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</si>
  <si>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</si>
  <si>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</si>
  <si>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</si>
  <si>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</si>
  <si>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</si>
  <si>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</si>
  <si>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</si>
  <si>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</si>
  <si>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</si>
  <si>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</si>
  <si>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</si>
  <si>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</si>
  <si>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</si>
  <si>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</si>
  <si>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</si>
  <si>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</si>
  <si>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</si>
  <si>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</si>
  <si>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</si>
  <si>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</si>
  <si>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</si>
  <si>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</si>
  <si>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</si>
  <si>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</si>
  <si>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</si>
  <si>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</si>
  <si>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</si>
  <si>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</si>
  <si>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</si>
  <si>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</si>
  <si>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</si>
  <si>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</si>
  <si>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</si>
  <si>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</si>
  <si>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</si>
  <si>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</si>
  <si>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</si>
  <si>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</si>
  <si>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</si>
  <si>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</si>
  <si>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</si>
  <si>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</si>
  <si>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</si>
  <si>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</si>
  <si>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</si>
  <si>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</si>
  <si>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</si>
  <si>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</si>
  <si>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</si>
  <si>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</si>
  <si>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</si>
  <si>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</si>
  <si>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</si>
  <si>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</si>
  <si>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</si>
  <si>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</si>
  <si>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</si>
  <si>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</si>
  <si>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</si>
  <si>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</si>
  <si>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</si>
  <si>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</si>
  <si>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</si>
  <si>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</si>
  <si>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</si>
  <si>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</si>
  <si>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</si>
  <si>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</si>
  <si>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</si>
  <si>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</si>
  <si>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</si>
  <si>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</si>
  <si>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</si>
  <si>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</si>
  <si>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</si>
  <si>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</si>
  <si>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</si>
  <si>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</si>
  <si>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</si>
  <si>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</si>
  <si>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</si>
  <si>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</si>
  <si>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</si>
  <si>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</si>
  <si>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</si>
  <si>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</si>
  <si>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</si>
  <si>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</si>
  <si>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</si>
  <si>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</si>
  <si>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</si>
  <si>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</si>
  <si>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</si>
  <si>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</si>
  <si>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</si>
  <si>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</si>
  <si>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</si>
  <si>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</si>
  <si>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</si>
  <si>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</si>
  <si>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</si>
  <si>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</si>
  <si>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</si>
  <si>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</si>
  <si>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</si>
  <si>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</si>
  <si>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</si>
  <si>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</si>
  <si>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</si>
  <si>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</si>
  <si>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</si>
  <si>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</si>
  <si>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</si>
  <si>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</si>
  <si>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</si>
  <si>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</si>
  <si>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</si>
  <si>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</si>
  <si>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</si>
  <si>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</si>
  <si>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</si>
  <si>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</si>
  <si>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</si>
  <si>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</si>
  <si>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</si>
  <si>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</si>
  <si>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</si>
  <si>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</si>
  <si>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</si>
  <si>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</si>
  <si>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</si>
  <si>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</si>
  <si>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</si>
  <si>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</si>
  <si>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</si>
  <si>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</si>
  <si>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</si>
  <si>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</si>
  <si>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</si>
  <si>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</si>
  <si>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</si>
  <si>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</si>
  <si>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</si>
  <si>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</si>
  <si>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</si>
  <si>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</si>
  <si>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</si>
  <si>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</si>
  <si>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</si>
  <si>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</si>
  <si>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</si>
  <si>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</si>
  <si>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</si>
  <si>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</si>
  <si>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</si>
  <si>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</si>
  <si>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</si>
  <si>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</si>
  <si>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</si>
  <si>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</si>
  <si>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</si>
  <si>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</si>
  <si>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</si>
  <si>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</si>
  <si>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</si>
  <si>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</si>
  <si>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</si>
  <si>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</si>
  <si>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</si>
  <si>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</si>
  <si>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</si>
  <si>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</si>
  <si>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</si>
  <si>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</si>
  <si>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</si>
  <si>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</si>
  <si>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</si>
  <si>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</si>
  <si>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</si>
  <si>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</si>
  <si>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</si>
  <si>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</si>
  <si>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</si>
  <si>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</si>
  <si>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</si>
  <si>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</si>
  <si>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</si>
  <si>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</si>
  <si>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</si>
  <si>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</si>
  <si>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</si>
  <si>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</si>
  <si>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</si>
  <si>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</si>
  <si>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</si>
  <si>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</si>
  <si>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</si>
  <si>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</si>
  <si>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</si>
  <si>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</si>
  <si>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</si>
  <si>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</si>
  <si>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</si>
  <si>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</si>
  <si>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</si>
  <si>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</si>
  <si>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</si>
  <si>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</si>
  <si>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</si>
  <si>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</si>
  <si>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</si>
  <si>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</si>
  <si>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</si>
  <si>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</si>
  <si>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</si>
  <si>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</si>
  <si>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</si>
  <si>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</si>
  <si>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</si>
  <si>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</si>
  <si>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</si>
  <si>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</si>
  <si>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</si>
  <si>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</si>
  <si>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</si>
  <si>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</si>
  <si>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</si>
  <si>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</si>
  <si>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</si>
  <si>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</si>
  <si>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</si>
  <si>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</si>
  <si>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</si>
  <si>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</si>
  <si>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</si>
  <si>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</si>
  <si>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</si>
  <si>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</si>
  <si>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</si>
  <si>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</si>
  <si>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</si>
  <si>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</si>
  <si>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</si>
  <si>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</si>
  <si>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</si>
  <si>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</si>
  <si>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</si>
  <si>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</si>
  <si>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</si>
  <si>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</si>
  <si>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</si>
  <si>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</si>
  <si>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</si>
  <si>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</si>
  <si>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</si>
  <si>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</si>
  <si>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</si>
  <si>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</si>
  <si>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</si>
  <si>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</si>
  <si>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</si>
  <si>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</si>
  <si>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</si>
  <si>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</si>
  <si>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</si>
  <si>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</si>
  <si>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</si>
  <si>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</si>
  <si>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</si>
  <si>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</si>
  <si>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</si>
  <si>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</si>
  <si>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</si>
  <si>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</si>
  <si>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</si>
  <si>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</si>
  <si>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</si>
  <si>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</si>
  <si>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</si>
  <si>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</si>
  <si>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</si>
  <si>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</si>
  <si>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</si>
  <si>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</si>
  <si>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</si>
  <si>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</si>
  <si>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</si>
  <si>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</si>
  <si>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</si>
  <si>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</si>
  <si>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</si>
  <si>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</si>
  <si>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</si>
  <si>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</si>
  <si>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</si>
  <si>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</si>
  <si>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</si>
  <si>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</si>
  <si>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</si>
  <si>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</si>
  <si>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</si>
  <si>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</si>
  <si>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</si>
  <si>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</si>
  <si>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</si>
  <si>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</si>
  <si>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</si>
  <si>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</si>
  <si>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</si>
  <si>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</si>
  <si>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</si>
  <si>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</si>
  <si>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</si>
  <si>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</si>
  <si>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</si>
  <si>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</si>
  <si>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</si>
  <si>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</si>
  <si>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</si>
  <si>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</si>
  <si>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</si>
  <si>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</si>
  <si>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</si>
  <si>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</si>
  <si>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</si>
  <si>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</si>
  <si>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</si>
  <si>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</si>
  <si>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</si>
  <si>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</si>
  <si>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</si>
  <si>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</si>
  <si>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</si>
  <si>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</si>
  <si>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</si>
  <si>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</si>
  <si>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</si>
  <si>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</si>
  <si>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</si>
  <si>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</si>
  <si>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</si>
  <si>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</si>
  <si>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</si>
  <si>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</si>
  <si>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</si>
  <si>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</si>
  <si>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</si>
  <si>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</si>
  <si>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</si>
  <si>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</si>
  <si>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</si>
  <si>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</si>
  <si>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</si>
  <si>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</si>
  <si>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</si>
  <si>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</si>
  <si>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</si>
  <si>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</si>
  <si>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</si>
  <si>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</si>
  <si>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</si>
  <si>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</si>
  <si>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</si>
  <si>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</si>
  <si>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</si>
  <si>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</si>
  <si>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</si>
  <si>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</si>
  <si>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</si>
  <si>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</si>
  <si>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</si>
  <si>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</si>
  <si>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</si>
  <si>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</si>
  <si>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</si>
  <si>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</si>
  <si>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</si>
  <si>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</si>
  <si>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</si>
  <si>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</si>
  <si>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</si>
  <si>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</si>
  <si>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</si>
  <si>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</si>
  <si>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</si>
  <si>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</si>
  <si>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</si>
  <si>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</si>
  <si>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</si>
  <si>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</si>
  <si>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</si>
  <si>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</si>
  <si>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</si>
  <si>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</si>
  <si>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</si>
  <si>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</si>
  <si>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</si>
  <si>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</si>
  <si>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</si>
  <si>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</si>
  <si>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</si>
  <si>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</si>
  <si>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</si>
  <si>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</si>
  <si>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</si>
  <si>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</si>
  <si>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</si>
  <si>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</si>
  <si>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</si>
  <si>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</si>
  <si>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</si>
  <si>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</si>
  <si>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</si>
  <si>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</si>
  <si>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</si>
  <si>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</si>
  <si>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</si>
  <si>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</si>
  <si>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</si>
  <si>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</si>
  <si>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</si>
  <si>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</si>
  <si>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</si>
  <si>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</si>
  <si>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</si>
  <si>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</si>
  <si>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</si>
  <si>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</si>
  <si>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</si>
  <si>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</si>
  <si>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</si>
  <si>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</si>
  <si>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</si>
  <si>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</si>
  <si>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</si>
  <si>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</si>
  <si>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</si>
  <si>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</si>
  <si>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</si>
  <si>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</si>
  <si>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</si>
  <si>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</si>
  <si>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</si>
  <si>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</si>
  <si>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</si>
  <si>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</si>
  <si>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</si>
  <si>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</si>
  <si>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</si>
  <si>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</si>
  <si>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</si>
  <si>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</si>
  <si>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</si>
  <si>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</si>
  <si>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</si>
  <si>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</si>
  <si>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</si>
  <si>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</si>
  <si>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</si>
  <si>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</si>
  <si>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</si>
  <si>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</si>
  <si>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</si>
  <si>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</si>
  <si>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</si>
  <si>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</si>
  <si>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</si>
  <si>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</si>
  <si>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</si>
  <si>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</si>
  <si>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</si>
  <si>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</si>
  <si>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</si>
  <si>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</si>
  <si>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</si>
  <si>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</si>
  <si>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</si>
  <si>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</si>
  <si>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</si>
  <si>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</si>
  <si>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</si>
  <si>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</si>
  <si>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</si>
  <si>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</si>
  <si>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</si>
  <si>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</si>
  <si>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</si>
  <si>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</si>
  <si>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</si>
  <si>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</si>
  <si>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</si>
  <si>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</si>
  <si>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</si>
  <si>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</si>
  <si>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</si>
  <si>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</si>
  <si>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</si>
  <si>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</si>
  <si>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</si>
  <si>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</si>
  <si>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</si>
  <si>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</si>
  <si>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</si>
  <si>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</si>
  <si>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</si>
  <si>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</si>
  <si>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</si>
  <si>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</si>
  <si>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</si>
  <si>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</si>
  <si>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</si>
  <si>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</si>
  <si>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</si>
  <si>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</si>
  <si>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</si>
  <si>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</si>
  <si>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</si>
  <si>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</si>
  <si>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</si>
  <si>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</si>
  <si>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</si>
  <si>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</si>
  <si>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</si>
  <si>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</si>
  <si>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</si>
  <si>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</si>
  <si>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</si>
  <si>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</si>
  <si>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</si>
  <si>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</si>
  <si>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</si>
  <si>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</si>
  <si>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</si>
  <si>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</si>
  <si>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</si>
  <si>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</si>
  <si>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</si>
  <si>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</si>
  <si>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</si>
  <si>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</si>
  <si>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</si>
  <si>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</si>
  <si>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</si>
  <si>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</si>
  <si>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</si>
  <si>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</si>
  <si>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</si>
  <si>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</si>
  <si>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</si>
  <si>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</si>
  <si>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</si>
  <si>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</si>
  <si>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</si>
  <si>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</si>
  <si>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</si>
  <si>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</si>
  <si>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</si>
  <si>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</si>
  <si>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</si>
  <si>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</si>
  <si>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</si>
  <si>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</si>
  <si>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</si>
  <si>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</si>
  <si>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</si>
  <si>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</si>
  <si>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</si>
  <si>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</si>
  <si>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</si>
  <si>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</si>
  <si>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</si>
  <si>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</si>
  <si>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</si>
  <si>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</si>
  <si>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</si>
  <si>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</si>
  <si>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</si>
  <si>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</si>
  <si>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</si>
  <si>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</si>
  <si>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</si>
  <si>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</si>
  <si>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</si>
  <si>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</si>
  <si>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</si>
  <si>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</si>
  <si>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</si>
  <si>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</si>
  <si>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</si>
  <si>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</si>
  <si>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</si>
  <si>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</si>
  <si>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</si>
  <si>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</si>
  <si>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</si>
  <si>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</si>
  <si>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</si>
  <si>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</si>
  <si>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</si>
  <si>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</si>
  <si>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</si>
  <si>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</si>
  <si>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</si>
  <si>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</si>
  <si>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</si>
  <si>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</si>
  <si>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</si>
  <si>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</si>
  <si>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</si>
  <si>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</si>
  <si>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</si>
  <si>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</si>
  <si>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</si>
  <si>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</si>
  <si>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</si>
  <si>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</si>
  <si>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</si>
  <si>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</si>
  <si>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</si>
  <si>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</si>
  <si>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</si>
  <si>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</si>
  <si>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</si>
  <si>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</si>
  <si>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</si>
  <si>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</si>
  <si>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</si>
  <si>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</si>
  <si>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</si>
  <si>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</si>
  <si>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</si>
  <si>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</si>
  <si>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</si>
  <si>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</si>
  <si>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</si>
  <si>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</si>
  <si>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</si>
  <si>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</si>
  <si>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</si>
  <si>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</si>
  <si>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</si>
  <si>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</si>
  <si>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</si>
  <si>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</si>
  <si>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</si>
  <si>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</si>
  <si>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</si>
  <si>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</si>
  <si>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</si>
  <si>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</si>
  <si>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</si>
  <si>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</si>
  <si>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</si>
  <si>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</si>
  <si>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</si>
  <si>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</si>
  <si>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</si>
  <si>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</si>
  <si>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</si>
  <si>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</si>
  <si>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</si>
  <si>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</si>
  <si>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</si>
  <si>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</si>
  <si>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</si>
  <si>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</si>
  <si>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</si>
  <si>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</si>
  <si>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</si>
  <si>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</si>
  <si>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</si>
  <si>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</si>
  <si>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</si>
  <si>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</si>
  <si>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</si>
  <si>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</si>
  <si>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</si>
  <si>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</si>
  <si>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</si>
  <si>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</si>
  <si>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</si>
  <si>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</si>
  <si>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</si>
  <si>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</si>
  <si>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</si>
  <si>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</si>
  <si>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</si>
  <si>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</si>
  <si>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</si>
  <si>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</si>
  <si>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</si>
  <si>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</si>
  <si>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</si>
  <si>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</si>
  <si>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</si>
  <si>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</si>
  <si>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</si>
  <si>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</si>
  <si>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</si>
  <si>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</si>
  <si>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</si>
  <si>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</si>
  <si>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</si>
  <si>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</si>
  <si>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</si>
  <si>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</si>
  <si>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</si>
  <si>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</si>
  <si>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</si>
  <si>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</si>
  <si>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</si>
  <si>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</si>
  <si>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</si>
  <si>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</si>
  <si>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</si>
  <si>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</si>
  <si>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</si>
  <si>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</si>
  <si>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</si>
  <si>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</si>
  <si>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</si>
  <si>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</si>
  <si>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</si>
  <si>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</si>
  <si>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</si>
  <si>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</si>
  <si>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</si>
  <si>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</si>
  <si>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</si>
  <si>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</si>
  <si>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</si>
  <si>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</si>
  <si>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</si>
  <si>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</si>
  <si>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</si>
  <si>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</si>
  <si>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</si>
  <si>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</si>
  <si>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</si>
  <si>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</si>
  <si>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</si>
  <si>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</si>
  <si>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</si>
  <si>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</si>
  <si>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</si>
  <si>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</si>
  <si>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</si>
  <si>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</si>
  <si>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</si>
  <si>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</si>
  <si>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</si>
  <si>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</si>
  <si>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</si>
  <si>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</si>
  <si>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</si>
  <si>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</si>
  <si>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</si>
  <si>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</si>
  <si>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</si>
  <si>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</si>
  <si>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</si>
  <si>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</si>
  <si>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</si>
  <si>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</si>
  <si>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</si>
  <si>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</si>
  <si>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</si>
  <si>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</si>
  <si>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</si>
  <si>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</si>
  <si>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</si>
  <si>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</si>
  <si>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</si>
  <si>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</si>
  <si>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</si>
  <si>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</si>
  <si>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</si>
  <si>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</si>
  <si>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</si>
  <si>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</si>
  <si>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</si>
  <si>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</si>
  <si>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</si>
  <si>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</si>
  <si>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</si>
  <si>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</si>
  <si>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</si>
  <si>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</si>
  <si>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</si>
  <si>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</si>
  <si>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</si>
  <si>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</si>
  <si>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</si>
  <si>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</si>
  <si>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</si>
  <si>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</si>
  <si>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</si>
  <si>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</si>
  <si>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</si>
  <si>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</si>
  <si>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</si>
  <si>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</si>
  <si>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</si>
  <si>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</si>
  <si>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</si>
  <si>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</si>
  <si>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</si>
  <si>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</si>
  <si>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</si>
  <si>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</si>
  <si>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</si>
  <si>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</si>
  <si>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</si>
  <si>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</si>
  <si>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</si>
  <si>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</si>
  <si>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</si>
  <si>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</si>
  <si>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</si>
  <si>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</si>
  <si>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</si>
  <si>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</si>
  <si>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</si>
  <si>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</si>
  <si>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</si>
  <si>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</si>
  <si>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</si>
  <si>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</si>
  <si>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</si>
  <si>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</si>
  <si>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</si>
  <si>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</si>
  <si>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</si>
  <si>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</si>
  <si>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</si>
  <si>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</si>
  <si>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</si>
  <si>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</si>
  <si>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</si>
  <si>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</si>
  <si>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</si>
  <si>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</si>
  <si>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</si>
  <si>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</si>
  <si>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</si>
  <si>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</si>
  <si>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</si>
  <si>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</si>
  <si>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</si>
  <si>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</si>
  <si>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</si>
  <si>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</si>
  <si>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</si>
  <si>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</si>
  <si>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</si>
  <si>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</si>
  <si>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</si>
  <si>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</si>
  <si>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</si>
  <si>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</si>
  <si>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</si>
  <si>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</si>
  <si>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</si>
  <si>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</si>
  <si>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</si>
  <si>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</si>
  <si>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</si>
  <si>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</si>
  <si>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</si>
  <si>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</si>
  <si>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</si>
  <si>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</si>
  <si>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</si>
  <si>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</si>
  <si>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</si>
  <si>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</si>
  <si>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</si>
  <si>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</si>
  <si>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</si>
  <si>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</si>
  <si>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</si>
  <si>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</si>
  <si>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</si>
  <si>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</si>
  <si>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</si>
  <si>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</si>
  <si>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</si>
  <si>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</si>
  <si>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</si>
  <si>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</si>
  <si>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</si>
  <si>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</si>
  <si>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</si>
  <si>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</si>
  <si>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</si>
  <si>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</si>
  <si>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</si>
  <si>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</si>
  <si>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</si>
  <si>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</si>
  <si>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</si>
  <si>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</si>
  <si>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</si>
  <si>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</si>
  <si>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</si>
  <si>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</si>
  <si>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</si>
  <si>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</si>
  <si>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</si>
  <si>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</si>
  <si>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</si>
  <si>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</si>
  <si>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</si>
  <si>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</si>
  <si>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</si>
  <si>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</si>
  <si>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</si>
  <si>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</si>
  <si>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</si>
  <si>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</si>
  <si>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</si>
  <si>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</si>
  <si>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</si>
  <si>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</si>
  <si>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</si>
  <si>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</si>
  <si>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</si>
  <si>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</si>
  <si>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</si>
  <si>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</si>
  <si>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</si>
  <si>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</si>
  <si>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</si>
  <si>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</si>
  <si>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</si>
  <si>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</si>
  <si>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</si>
  <si>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</si>
  <si>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</si>
  <si>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</si>
  <si>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</si>
  <si>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</si>
  <si>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</si>
  <si>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</si>
  <si>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</si>
  <si>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</si>
  <si>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</si>
  <si>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</si>
  <si>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</si>
  <si>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</si>
  <si>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</si>
  <si>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</si>
  <si>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</si>
  <si>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</si>
  <si>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</si>
  <si>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</si>
  <si>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</si>
  <si>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</si>
  <si>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</si>
  <si>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</si>
  <si>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</si>
  <si>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</si>
  <si>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</si>
  <si>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</si>
  <si>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</si>
  <si>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</si>
  <si>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</si>
  <si>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</si>
  <si>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</si>
  <si>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</si>
  <si>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</si>
  <si>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</si>
  <si>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</si>
  <si>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</si>
  <si>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</si>
  <si>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</si>
  <si>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</si>
  <si>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</si>
  <si>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</si>
  <si>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</si>
  <si>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</si>
  <si>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</si>
  <si>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</si>
  <si>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</si>
  <si>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</si>
  <si>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</si>
  <si>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</si>
  <si>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</si>
  <si>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</si>
  <si>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</si>
  <si>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</si>
  <si>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</si>
  <si>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</si>
  <si>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</si>
  <si>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</si>
  <si>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</si>
  <si>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</si>
  <si>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</si>
  <si>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</si>
  <si>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</si>
  <si>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</si>
  <si>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</si>
  <si>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</si>
  <si>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</si>
  <si>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</si>
  <si>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</si>
  <si>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</si>
  <si>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</si>
  <si>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</si>
  <si>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</si>
  <si>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</si>
  <si>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</si>
  <si>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</si>
  <si>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</si>
  <si>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</si>
  <si>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</si>
  <si>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</si>
  <si>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</si>
  <si>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</si>
  <si>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</si>
  <si>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</si>
  <si>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</si>
  <si>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</si>
  <si>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</si>
  <si>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</si>
  <si>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</si>
  <si>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</si>
  <si>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</si>
  <si>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</si>
  <si>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</si>
  <si>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</si>
  <si>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</si>
  <si>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</si>
  <si>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</si>
  <si>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</si>
  <si>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</si>
  <si>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</si>
  <si>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</si>
  <si>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</si>
  <si>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</si>
  <si>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</si>
  <si>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</si>
  <si>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</si>
  <si>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</si>
  <si>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</si>
  <si>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</si>
  <si>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</si>
  <si>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</si>
  <si>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</si>
  <si>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</si>
  <si>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</si>
  <si>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</si>
  <si>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</si>
  <si>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</si>
  <si>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</si>
  <si>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</si>
  <si>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</si>
  <si>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</si>
  <si>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</si>
  <si>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</si>
  <si>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</si>
  <si>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</si>
  <si>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</si>
  <si>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</si>
  <si>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</si>
  <si>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</si>
  <si>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</si>
  <si>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</si>
  <si>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</si>
  <si>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</si>
  <si>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</si>
  <si>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</si>
  <si>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</si>
  <si>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</si>
  <si>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</si>
  <si>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</si>
  <si>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</si>
  <si>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</si>
  <si>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</si>
  <si>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</si>
  <si>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</si>
  <si>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</si>
  <si>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</si>
  <si>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</si>
  <si>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</si>
  <si>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</si>
  <si>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</si>
  <si>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</si>
  <si>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</si>
  <si>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</si>
  <si>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</si>
  <si>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</si>
  <si>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</si>
  <si>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</si>
  <si>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</si>
  <si>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</si>
  <si>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</si>
  <si>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</si>
  <si>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</si>
  <si>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</si>
  <si>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</si>
  <si>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</si>
  <si>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</si>
  <si>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</si>
  <si>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</si>
  <si>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</si>
  <si>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</si>
  <si>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</si>
  <si>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</si>
  <si>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</si>
  <si>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</si>
  <si>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</si>
  <si>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</si>
  <si>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</si>
  <si>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</si>
  <si>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</si>
  <si>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</si>
  <si>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</si>
  <si>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</si>
  <si>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</si>
  <si>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</si>
  <si>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</si>
  <si>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</si>
  <si>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</si>
  <si>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</si>
  <si>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</si>
  <si>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</si>
  <si>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</si>
  <si>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</si>
  <si>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</si>
  <si>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</si>
  <si>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</si>
  <si>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</si>
  <si>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</si>
  <si>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</si>
  <si>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</si>
  <si>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</si>
  <si>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</si>
  <si>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</si>
  <si>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</si>
  <si>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</si>
  <si>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</si>
  <si>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</si>
  <si>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</si>
  <si>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</si>
  <si>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</si>
  <si>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</si>
  <si>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</si>
  <si>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</si>
  <si>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</si>
  <si>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</si>
  <si>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</si>
  <si>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</si>
  <si>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</si>
  <si>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</si>
  <si>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</si>
  <si>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</si>
  <si>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</si>
  <si>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</si>
  <si>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</si>
  <si>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</si>
  <si>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</si>
  <si>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</si>
  <si>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</si>
  <si>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</si>
  <si>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</si>
  <si>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</si>
  <si>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</si>
  <si>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</si>
  <si>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</si>
  <si>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</si>
  <si>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</si>
  <si>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</si>
  <si>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</si>
  <si>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</si>
  <si>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</si>
  <si>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</si>
  <si>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</si>
  <si>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</si>
  <si>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</si>
  <si>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</si>
  <si>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</si>
  <si>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</si>
  <si>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</si>
  <si>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</si>
  <si>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</si>
  <si>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</si>
  <si>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</si>
  <si>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</si>
  <si>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</si>
  <si>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</si>
  <si>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</si>
  <si>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</si>
  <si>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</si>
  <si>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</si>
  <si>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</si>
  <si>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</si>
  <si>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</si>
  <si>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</si>
  <si>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</si>
  <si>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</si>
  <si>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</si>
  <si>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</si>
  <si>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</si>
  <si>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</si>
  <si>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</si>
  <si>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</si>
  <si>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</si>
  <si>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</si>
  <si>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</si>
  <si>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</si>
  <si>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</si>
  <si>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</si>
  <si>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</si>
  <si>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</si>
  <si>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</si>
  <si>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</si>
  <si>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</si>
  <si>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</si>
  <si>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</si>
  <si>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</si>
  <si>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</si>
  <si>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</si>
  <si>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</si>
  <si>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</si>
  <si>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</si>
  <si>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</si>
  <si>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</si>
  <si>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</si>
  <si>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</si>
  <si>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</si>
  <si>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</si>
  <si>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</si>
  <si>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</si>
  <si>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</si>
  <si>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</si>
  <si>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</si>
  <si>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</si>
  <si>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</si>
  <si>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</si>
  <si>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</si>
  <si>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</si>
  <si>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</si>
  <si>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</si>
  <si>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</si>
  <si>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</si>
  <si>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</si>
  <si>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</si>
  <si>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</si>
  <si>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</si>
  <si>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</si>
  <si>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</si>
  <si>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</si>
  <si>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</si>
  <si>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</si>
  <si>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</si>
  <si>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</si>
  <si>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</si>
  <si>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</si>
  <si>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</si>
  <si>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</si>
  <si>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</si>
  <si>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</si>
  <si>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</si>
  <si>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</si>
  <si>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</si>
  <si>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</si>
  <si>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</si>
  <si>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</si>
  <si>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</si>
  <si>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</si>
  <si>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</si>
  <si>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</si>
  <si>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</si>
  <si>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</si>
  <si>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</si>
  <si>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</si>
  <si>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</si>
  <si>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</si>
  <si>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</si>
  <si>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</si>
  <si>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</si>
  <si>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</si>
  <si>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</si>
  <si>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</si>
  <si>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</si>
  <si>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</si>
  <si>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</si>
  <si>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</si>
  <si>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</si>
  <si>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</si>
  <si>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</si>
  <si>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</si>
  <si>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</si>
  <si>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</si>
  <si>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</si>
  <si>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</si>
  <si>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</si>
  <si>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</si>
  <si>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</si>
  <si>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</si>
  <si>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</si>
  <si>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</si>
  <si>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</si>
  <si>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</si>
  <si>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</si>
  <si>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</si>
  <si>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</si>
  <si>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</si>
  <si>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</si>
  <si>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</si>
  <si>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</si>
  <si>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</si>
  <si>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</si>
  <si>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</si>
  <si>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</si>
  <si>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</si>
  <si>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</si>
  <si>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</si>
  <si>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</si>
  <si>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</si>
  <si>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</si>
  <si>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</si>
  <si>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</si>
  <si>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</si>
  <si>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</si>
  <si>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</si>
  <si>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</si>
  <si>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</si>
  <si>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</si>
  <si>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</si>
  <si>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</si>
  <si>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</si>
  <si>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</si>
  <si>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</si>
  <si>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</si>
  <si>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</si>
  <si>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</si>
  <si>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</si>
  <si>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</si>
  <si>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</si>
  <si>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</si>
  <si>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</si>
  <si>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</si>
  <si>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</si>
  <si>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</si>
  <si>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</si>
  <si>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</si>
  <si>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</si>
  <si>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</si>
  <si>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</si>
  <si>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</si>
  <si>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</si>
  <si>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</si>
  <si>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</si>
  <si>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</si>
  <si>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</si>
  <si>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</si>
  <si>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</si>
  <si>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</si>
  <si>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</si>
  <si>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</si>
  <si>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</si>
  <si>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</si>
  <si>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</si>
  <si>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</si>
  <si>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</si>
  <si>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</si>
  <si>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</si>
  <si>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</si>
  <si>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</si>
  <si>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</si>
  <si>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</si>
  <si>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</si>
  <si>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</si>
  <si>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</si>
  <si>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</si>
  <si>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</si>
  <si>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</si>
  <si>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</si>
  <si>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</si>
  <si>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</si>
  <si>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</si>
  <si>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</si>
  <si>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</si>
  <si>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</si>
  <si>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</si>
  <si>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</si>
  <si>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</si>
  <si>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</si>
  <si>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</si>
  <si>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</si>
  <si>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</si>
  <si>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</si>
  <si>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</si>
  <si>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</si>
  <si>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</si>
  <si>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</si>
  <si>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</si>
  <si>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</si>
  <si>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</si>
  <si>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</si>
  <si>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</si>
  <si>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</si>
  <si>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</si>
  <si>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</si>
  <si>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</si>
  <si>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</si>
  <si>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</si>
  <si>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</si>
  <si>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</si>
  <si>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</si>
  <si>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</si>
  <si>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</si>
  <si>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</si>
  <si>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</si>
  <si>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</si>
  <si>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</si>
  <si>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</si>
  <si>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</si>
  <si>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</si>
  <si>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</si>
  <si>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</si>
  <si>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</si>
  <si>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</si>
  <si>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</si>
  <si>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</si>
  <si>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</si>
  <si>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</si>
  <si>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</si>
  <si>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</si>
  <si>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</si>
  <si>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</si>
  <si>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</si>
  <si>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</si>
  <si>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</si>
  <si>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</si>
  <si>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</si>
  <si>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</si>
  <si>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</si>
  <si>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</si>
  <si>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</si>
  <si>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</si>
  <si>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</si>
  <si>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</si>
  <si>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</si>
  <si>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</si>
  <si>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</si>
  <si>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</si>
  <si>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</si>
  <si>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</si>
  <si>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</si>
  <si>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</si>
  <si>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</si>
  <si>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</si>
  <si>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</si>
  <si>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</si>
  <si>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</si>
  <si>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</si>
  <si>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</si>
  <si>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</si>
  <si>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</si>
  <si>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</si>
  <si>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</si>
  <si>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</si>
  <si>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</si>
  <si>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</si>
  <si>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</si>
  <si>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</si>
  <si>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</si>
  <si>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</si>
  <si>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</si>
  <si>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</si>
  <si>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</si>
  <si>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</si>
  <si>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</si>
  <si>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</si>
  <si>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</si>
  <si>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</si>
  <si>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</si>
  <si>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</si>
  <si>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</si>
  <si>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</si>
  <si>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</si>
  <si>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</si>
  <si>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</si>
  <si>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</si>
  <si>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</si>
  <si>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</si>
  <si>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</si>
  <si>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</si>
  <si>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</si>
  <si>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</si>
  <si>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</si>
  <si>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</si>
  <si>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</si>
  <si>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</si>
  <si>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</si>
  <si>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</si>
  <si>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</si>
  <si>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</si>
  <si>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</si>
  <si>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</si>
  <si>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</si>
  <si>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</si>
  <si>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</si>
  <si>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</si>
  <si>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</si>
  <si>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</si>
  <si>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</si>
  <si>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</si>
  <si>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</si>
  <si>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</si>
  <si>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</si>
  <si>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</si>
  <si>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</si>
  <si>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</si>
  <si>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</si>
  <si>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</si>
  <si>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</si>
  <si>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</si>
  <si>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</si>
  <si>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</si>
  <si>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</si>
  <si>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</si>
  <si>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</si>
  <si>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</si>
  <si>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</si>
  <si>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</si>
  <si>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</si>
  <si>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</si>
  <si>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</si>
  <si>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</si>
  <si>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</si>
  <si>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</si>
  <si>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</si>
  <si>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</si>
  <si>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</si>
  <si>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</si>
  <si>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</si>
  <si>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</si>
  <si>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</si>
  <si>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</si>
  <si>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</si>
  <si>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</si>
  <si>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</si>
  <si>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</si>
  <si>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</si>
  <si>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</si>
  <si>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</si>
  <si>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</si>
  <si>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</si>
  <si>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</si>
  <si>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</si>
  <si>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</si>
  <si>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</si>
  <si>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</si>
  <si>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</si>
  <si>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</si>
  <si>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</si>
  <si>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</si>
  <si>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</si>
  <si>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</si>
  <si>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</si>
  <si>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</si>
  <si>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</si>
  <si>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</si>
  <si>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</si>
  <si>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</si>
  <si>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</si>
  <si>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</si>
  <si>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</si>
  <si>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</si>
  <si>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</si>
  <si>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</si>
  <si>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</si>
  <si>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</si>
  <si>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</si>
  <si>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</si>
  <si>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</si>
  <si>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</si>
  <si>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</si>
  <si>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</si>
  <si>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</si>
  <si>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</si>
  <si>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</si>
  <si>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</si>
  <si>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</si>
  <si>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</si>
  <si>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</si>
  <si>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</si>
  <si>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</si>
  <si>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</si>
  <si>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</si>
  <si>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</si>
  <si>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</si>
  <si>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</si>
  <si>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</si>
  <si>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</si>
  <si>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</si>
  <si>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</si>
  <si>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</si>
  <si>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</si>
  <si>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</si>
  <si>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</si>
  <si>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</si>
  <si>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</si>
  <si>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</si>
  <si>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</si>
  <si>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</si>
  <si>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</si>
  <si>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</si>
  <si>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</si>
  <si>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</si>
  <si>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</si>
  <si>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</si>
  <si>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</si>
  <si>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</si>
  <si>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</si>
  <si>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</si>
  <si>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</si>
  <si>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</si>
  <si>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</si>
  <si>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</si>
  <si>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</si>
  <si>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</si>
  <si>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</si>
  <si>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</si>
  <si>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</si>
  <si>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</si>
  <si>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</si>
  <si>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</si>
  <si>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</si>
  <si>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</si>
  <si>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</si>
  <si>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</si>
  <si>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</si>
  <si>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</si>
  <si>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</si>
  <si>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</si>
  <si>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</si>
  <si>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</si>
  <si>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</si>
  <si>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</si>
  <si>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</si>
  <si>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</si>
  <si>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</si>
  <si>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</si>
  <si>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</si>
  <si>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</si>
  <si>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</si>
  <si>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</si>
  <si>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</si>
  <si>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</si>
  <si>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</si>
  <si>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</si>
  <si>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</si>
  <si>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</si>
  <si>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</si>
  <si>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</si>
  <si>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</si>
  <si>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</si>
  <si>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</si>
  <si>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</si>
  <si>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</si>
  <si>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</si>
  <si>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</si>
  <si>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</si>
  <si>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</si>
  <si>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</si>
  <si>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</si>
  <si>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</si>
  <si>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</si>
  <si>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</si>
  <si>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</si>
  <si>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</si>
  <si>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</si>
  <si>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</si>
  <si>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</si>
  <si>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</si>
  <si>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</si>
  <si>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</si>
  <si>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</si>
  <si>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</si>
  <si>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</si>
  <si>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</si>
  <si>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</si>
  <si>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</si>
  <si>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</si>
  <si>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</si>
  <si>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</si>
  <si>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</si>
  <si>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</si>
  <si>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</si>
  <si>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</si>
  <si>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</si>
  <si>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</si>
  <si>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</si>
  <si>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</si>
  <si>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</si>
  <si>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</si>
  <si>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</si>
  <si>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</si>
  <si>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</si>
  <si>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</si>
  <si>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</si>
  <si>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</si>
  <si>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</si>
  <si>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</si>
  <si>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</si>
  <si>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</si>
  <si>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</si>
  <si>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</si>
  <si>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</si>
  <si>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</si>
  <si>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</si>
  <si>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</si>
  <si>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</si>
  <si>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</si>
  <si>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</si>
  <si>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</si>
  <si>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</si>
  <si>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</si>
  <si>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</si>
  <si>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</si>
  <si>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</si>
  <si>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</si>
  <si>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</si>
  <si>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</si>
  <si>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</si>
  <si>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</si>
  <si>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</si>
  <si>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</si>
  <si>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</si>
  <si>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</si>
  <si>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</si>
  <si>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</si>
  <si>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</si>
  <si>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</si>
  <si>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</si>
  <si>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</si>
  <si>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</si>
  <si>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</si>
  <si>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</si>
  <si>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</si>
  <si>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</si>
  <si>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</si>
  <si>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</si>
  <si>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</si>
  <si>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</si>
  <si>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</si>
  <si>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</si>
  <si>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</si>
  <si>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</si>
  <si>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</si>
  <si>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</si>
  <si>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</si>
  <si>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</si>
  <si>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</si>
  <si>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</si>
  <si>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</si>
  <si>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</si>
  <si>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</si>
  <si>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</si>
  <si>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</si>
  <si>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</si>
  <si>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</si>
  <si>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</si>
  <si>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</si>
  <si>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</si>
  <si>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</si>
  <si>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</si>
  <si>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</si>
  <si>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</si>
  <si>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</si>
  <si>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</si>
  <si>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</si>
  <si>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</si>
  <si>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</si>
  <si>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</si>
  <si>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</si>
  <si>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</si>
  <si>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</si>
  <si>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</si>
  <si>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</si>
  <si>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</si>
  <si>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</si>
  <si>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</si>
  <si>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</si>
  <si>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</si>
  <si>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</si>
  <si>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</si>
  <si>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</si>
  <si>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</si>
  <si>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</si>
  <si>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</si>
  <si>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</si>
  <si>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</si>
  <si>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</si>
  <si>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</si>
  <si>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</si>
  <si>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</si>
  <si>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</si>
  <si>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</si>
  <si>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</si>
  <si>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</si>
  <si>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</si>
  <si>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</si>
  <si>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</si>
  <si>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</si>
  <si>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</si>
  <si>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</si>
  <si>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</si>
  <si>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</si>
  <si>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</si>
  <si>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</si>
  <si>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</si>
  <si>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</si>
  <si>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</si>
  <si>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</si>
  <si>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</si>
  <si>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</si>
  <si>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</si>
  <si>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</si>
  <si>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</si>
  <si>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</si>
  <si>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</si>
  <si>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</si>
  <si>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</si>
  <si>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</si>
  <si>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</si>
  <si>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</si>
  <si>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</si>
  <si>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</si>
  <si>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</si>
  <si>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</si>
  <si>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</si>
  <si>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</si>
  <si>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</si>
  <si>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</si>
  <si>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</si>
  <si>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</si>
  <si>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</si>
  <si>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</si>
  <si>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</si>
  <si>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</si>
  <si>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</si>
  <si>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</si>
  <si>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</si>
  <si>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</si>
  <si>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</si>
  <si>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</si>
  <si>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</si>
  <si>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</si>
  <si>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</si>
  <si>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</si>
  <si>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</si>
  <si>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</si>
  <si>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</si>
  <si>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</si>
  <si>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</si>
  <si>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</si>
  <si>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</si>
  <si>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</si>
  <si>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</si>
  <si>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</si>
  <si>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</si>
  <si>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</si>
  <si>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</si>
  <si>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</si>
  <si>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</si>
  <si>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</si>
  <si>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</si>
  <si>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</si>
  <si>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</si>
  <si>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</si>
  <si>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</si>
  <si>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</si>
  <si>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</si>
  <si>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</si>
  <si>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</si>
  <si>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</si>
  <si>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</si>
  <si>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</si>
  <si>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</si>
  <si>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</si>
  <si>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</si>
  <si>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</si>
  <si>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</si>
  <si>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</si>
  <si>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</si>
  <si>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</si>
  <si>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</si>
  <si>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</si>
  <si>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</si>
  <si>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</si>
  <si>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</si>
  <si>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</si>
  <si>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</si>
  <si>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</si>
  <si>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</si>
  <si>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</si>
  <si>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</si>
  <si>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</si>
  <si>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</si>
  <si>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</si>
  <si>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</si>
  <si>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</si>
  <si>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</si>
  <si>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</si>
  <si>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</si>
  <si>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</si>
  <si>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</si>
  <si>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</si>
  <si>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</si>
  <si>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</si>
  <si>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</si>
  <si>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</si>
  <si>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</si>
  <si>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</si>
  <si>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</si>
  <si>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</si>
  <si>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</si>
  <si>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</si>
  <si>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</si>
  <si>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</si>
  <si>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</si>
  <si>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</si>
  <si>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</si>
  <si>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</si>
  <si>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</si>
  <si>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</si>
  <si>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</si>
  <si>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</si>
  <si>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</si>
  <si>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</si>
  <si>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</si>
  <si>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</si>
  <si>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</si>
  <si>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</si>
  <si>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</si>
  <si>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</si>
  <si>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</si>
  <si>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</si>
  <si>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</si>
  <si>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</si>
  <si>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</si>
  <si>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</si>
  <si>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</si>
  <si>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</si>
  <si>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</si>
  <si>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</si>
  <si>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</si>
  <si>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</si>
  <si>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</si>
  <si>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</si>
  <si>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</si>
  <si>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</si>
  <si>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</si>
  <si>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</si>
  <si>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</si>
  <si>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</si>
  <si>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</si>
  <si>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</si>
  <si>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</si>
  <si>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</si>
  <si>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</si>
  <si>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</si>
  <si>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</si>
  <si>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</si>
  <si>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</si>
  <si>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</si>
  <si>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</si>
  <si>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</si>
  <si>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</si>
  <si>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</si>
  <si>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</si>
  <si>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</si>
  <si>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</si>
  <si>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</si>
  <si>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</si>
  <si>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</si>
  <si>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</si>
  <si>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</si>
  <si>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</si>
  <si>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</si>
  <si>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</si>
  <si>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</si>
  <si>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</si>
  <si>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</si>
  <si>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</si>
  <si>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</si>
  <si>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</si>
  <si>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</si>
  <si>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</si>
  <si>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</si>
  <si>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</si>
  <si>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</si>
  <si>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</si>
  <si>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</si>
  <si>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</si>
  <si>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</si>
  <si>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</si>
  <si>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</si>
  <si>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</si>
  <si>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</si>
  <si>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</si>
  <si>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</si>
  <si>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</si>
  <si>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</si>
  <si>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</si>
  <si>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</si>
  <si>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</si>
  <si>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</si>
  <si>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</si>
  <si>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</si>
  <si>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</si>
  <si>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</si>
  <si>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</si>
  <si>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</si>
  <si>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</si>
  <si>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</si>
  <si>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</si>
  <si>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</si>
  <si>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</si>
  <si>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</si>
  <si>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</si>
  <si>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</si>
  <si>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</si>
  <si>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</si>
  <si>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</si>
  <si>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</si>
  <si>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</si>
  <si>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</si>
  <si>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</si>
  <si>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</si>
  <si>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</si>
  <si>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</si>
  <si>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</si>
  <si>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</si>
  <si>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</si>
  <si>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</si>
  <si>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</si>
  <si>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</si>
  <si>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</si>
  <si>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</si>
  <si>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</si>
  <si>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</si>
  <si>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</si>
  <si>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</si>
  <si>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</si>
  <si>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</si>
  <si>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</si>
  <si>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</si>
  <si>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</si>
  <si>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</si>
  <si>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</si>
  <si>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</si>
  <si>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</si>
  <si>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</si>
  <si>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</si>
  <si>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</si>
  <si>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</si>
  <si>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</si>
  <si>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</si>
  <si>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</si>
  <si>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</si>
  <si>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</si>
  <si>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</si>
  <si>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</si>
  <si>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</si>
  <si>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</si>
  <si>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</si>
  <si>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</si>
  <si>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</si>
  <si>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</si>
  <si>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</si>
  <si>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</si>
  <si>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</si>
  <si>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</si>
  <si>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</si>
  <si>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</si>
  <si>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</si>
  <si>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</si>
  <si>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</si>
  <si>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</si>
  <si>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</si>
  <si>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</si>
  <si>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</si>
  <si>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</si>
  <si>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</si>
  <si>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</si>
  <si>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</si>
  <si>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</si>
  <si>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</si>
  <si>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</si>
  <si>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</si>
  <si>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</si>
  <si>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</si>
  <si>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</si>
  <si>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</si>
  <si>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</si>
  <si>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</si>
  <si>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</si>
  <si>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</si>
  <si>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</si>
  <si>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</si>
  <si>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</si>
  <si>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</si>
  <si>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</si>
  <si>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</si>
  <si>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</si>
  <si>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</si>
  <si>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</si>
  <si>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</si>
  <si>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</si>
  <si>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</si>
  <si>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</si>
  <si>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</si>
  <si>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</si>
  <si>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</si>
  <si>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</si>
  <si>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</si>
  <si>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</si>
  <si>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</si>
  <si>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</si>
  <si>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</si>
  <si>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</si>
  <si>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</si>
  <si>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</si>
  <si>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</si>
  <si>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</si>
  <si>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</si>
  <si>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</si>
  <si>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</si>
  <si>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</si>
  <si>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</si>
  <si>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</si>
  <si>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</si>
  <si>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</si>
  <si>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</si>
  <si>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</si>
  <si>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</si>
  <si>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</si>
  <si>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</si>
  <si>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</si>
  <si>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</si>
  <si>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</si>
  <si>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</si>
  <si>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</si>
  <si>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</si>
  <si>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</si>
  <si>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</si>
  <si>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</si>
  <si>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</si>
  <si>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</si>
  <si>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</si>
  <si>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</si>
  <si>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</si>
  <si>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</si>
  <si>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</si>
  <si>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</si>
  <si>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</si>
  <si>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</si>
  <si>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</si>
  <si>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</si>
  <si>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</si>
  <si>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</si>
  <si>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</si>
  <si>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</si>
  <si>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</si>
  <si>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</si>
  <si>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</si>
  <si>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</si>
  <si>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</si>
  <si>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</si>
  <si>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</si>
  <si>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</si>
  <si>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</si>
  <si>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</si>
  <si>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</si>
  <si>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</si>
  <si>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</si>
  <si>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</si>
  <si>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</si>
  <si>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</si>
  <si>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</si>
  <si>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</si>
  <si>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</si>
  <si>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</si>
  <si>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</si>
  <si>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</si>
  <si>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</si>
  <si>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</si>
  <si>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</si>
  <si>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</si>
  <si>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</si>
  <si>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</si>
  <si>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</si>
  <si>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</si>
  <si>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</si>
  <si>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</si>
  <si>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</si>
  <si>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</si>
  <si>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</si>
  <si>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</si>
  <si>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</si>
  <si>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</si>
  <si>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</si>
  <si>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</si>
  <si>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</si>
  <si>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</si>
  <si>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</si>
  <si>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</si>
  <si>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</si>
  <si>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</si>
  <si>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</si>
  <si>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</si>
  <si>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</si>
  <si>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</si>
  <si>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</si>
  <si>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</si>
  <si>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</si>
  <si>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</si>
  <si>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</si>
  <si>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</si>
  <si>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</si>
  <si>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</si>
  <si>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</si>
  <si>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</si>
  <si>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</si>
  <si>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</si>
  <si>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</si>
  <si>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</si>
  <si>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</si>
  <si>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</si>
  <si>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</si>
  <si>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</si>
  <si>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</si>
  <si>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</si>
  <si>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</si>
  <si>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</si>
  <si>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</si>
  <si>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</si>
  <si>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</si>
  <si>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</si>
  <si>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</si>
  <si>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</si>
  <si>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</si>
  <si>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</si>
  <si>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</si>
  <si>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</si>
  <si>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</si>
  <si>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</si>
  <si>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</si>
  <si>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</si>
  <si>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</si>
  <si>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</si>
  <si>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</si>
  <si>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</si>
  <si>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</si>
  <si>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</si>
  <si>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</si>
  <si>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</si>
  <si>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</si>
  <si>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</si>
  <si>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</si>
  <si>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</si>
  <si>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</si>
  <si>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</si>
  <si>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</si>
  <si>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</si>
  <si>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</si>
  <si>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</si>
  <si>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</si>
  <si>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</si>
  <si>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</si>
  <si>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</si>
  <si>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</si>
  <si>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</si>
  <si>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</si>
  <si>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</si>
  <si>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</si>
  <si>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</si>
  <si>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</si>
  <si>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</si>
  <si>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</si>
  <si>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</si>
  <si>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</si>
  <si>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</si>
  <si>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</si>
  <si>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</si>
  <si>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</si>
  <si>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</si>
  <si>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</si>
  <si>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</si>
  <si>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</si>
  <si>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</si>
  <si>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</si>
  <si>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</si>
  <si>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</si>
  <si>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</si>
  <si>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</si>
  <si>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</si>
  <si>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</si>
  <si>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</si>
  <si>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</si>
  <si>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</si>
  <si>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</si>
  <si>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</si>
  <si>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</si>
  <si>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</si>
  <si>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</si>
  <si>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</si>
  <si>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</si>
  <si>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</si>
  <si>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</si>
  <si>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</si>
  <si>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</si>
  <si>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</si>
  <si>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</si>
  <si>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</si>
  <si>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</si>
  <si>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</si>
  <si>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</si>
  <si>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</si>
  <si>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</si>
  <si>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</si>
  <si>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</si>
  <si>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</si>
  <si>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</si>
  <si>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</si>
  <si>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</si>
  <si>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</si>
  <si>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</si>
  <si>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</si>
  <si>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</si>
  <si>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</si>
  <si>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</si>
  <si>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</si>
  <si>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</si>
  <si>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</si>
  <si>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</si>
  <si>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</si>
  <si>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</si>
  <si>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</si>
  <si>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</si>
  <si>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</si>
  <si>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</si>
  <si>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</si>
  <si>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</si>
  <si>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</si>
  <si>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</si>
  <si>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</si>
  <si>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</si>
  <si>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</si>
  <si>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</si>
  <si>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</si>
  <si>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</si>
  <si>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</si>
  <si>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</si>
  <si>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</si>
  <si>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</si>
  <si>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</si>
  <si>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</si>
  <si>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</si>
  <si>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</si>
  <si>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</si>
  <si>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</si>
  <si>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</si>
  <si>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</si>
  <si>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</si>
  <si>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</si>
  <si>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</si>
  <si>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</si>
  <si>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</si>
  <si>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</si>
  <si>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</si>
  <si>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</si>
  <si>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</si>
  <si>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</si>
  <si>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</si>
  <si>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</si>
  <si>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</si>
  <si>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</si>
  <si>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</si>
  <si>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</si>
  <si>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</si>
  <si>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</si>
  <si>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</si>
  <si>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</si>
  <si>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</si>
  <si>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</si>
  <si>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</si>
  <si>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</si>
  <si>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</si>
  <si>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</si>
  <si>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</si>
  <si>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</si>
  <si>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</si>
  <si>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</si>
  <si>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</si>
  <si>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</si>
  <si>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</si>
  <si>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</si>
  <si>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</si>
  <si>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</si>
  <si>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</si>
  <si>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</si>
  <si>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</si>
  <si>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</si>
  <si>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</si>
  <si>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</si>
  <si>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</si>
  <si>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</si>
  <si>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</si>
  <si>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</si>
  <si>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</si>
  <si>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</si>
  <si>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</si>
  <si>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</si>
  <si>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</si>
  <si>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</si>
  <si>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</si>
  <si>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</si>
  <si>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</si>
  <si>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</si>
  <si>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</si>
  <si>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</si>
  <si>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</si>
  <si>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</si>
  <si>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</si>
  <si>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</si>
  <si>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</si>
  <si>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</si>
  <si>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</si>
  <si>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</si>
  <si>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</si>
  <si>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</si>
  <si>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</si>
  <si>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</si>
  <si>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</si>
  <si>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</si>
  <si>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</si>
  <si>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</si>
  <si>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</si>
  <si>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</si>
  <si>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</si>
  <si>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</si>
  <si>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</si>
  <si>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</si>
  <si>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</si>
  <si>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</si>
  <si>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</si>
  <si>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</si>
  <si>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</si>
  <si>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</si>
  <si>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</si>
  <si>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</si>
  <si>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</si>
  <si>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</si>
  <si>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</si>
  <si>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</si>
  <si>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</si>
  <si>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</si>
  <si>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</si>
  <si>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</si>
  <si>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</si>
  <si>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</si>
  <si>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</si>
  <si>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</si>
  <si>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</si>
  <si>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</si>
  <si>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</si>
  <si>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</si>
  <si>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</si>
  <si>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</si>
  <si>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</si>
  <si>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</si>
  <si>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</si>
  <si>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</si>
  <si>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</si>
  <si>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</si>
  <si>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</si>
  <si>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</si>
  <si>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</si>
  <si>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</si>
  <si>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</si>
  <si>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</si>
  <si>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</si>
  <si>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</si>
  <si>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</si>
  <si>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</si>
  <si>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</si>
  <si>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</si>
  <si>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</si>
  <si>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</si>
  <si>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</si>
  <si>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</si>
  <si>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</si>
  <si>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</si>
  <si>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</si>
  <si>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</si>
  <si>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</si>
  <si>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</si>
  <si>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</si>
  <si>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</si>
  <si>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</si>
  <si>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</si>
  <si>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</si>
  <si>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</si>
  <si>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</si>
  <si>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</si>
  <si>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</si>
  <si>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</si>
  <si>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</si>
  <si>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</si>
  <si>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</si>
  <si>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</si>
  <si>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</si>
  <si>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</si>
  <si>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</si>
  <si>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</si>
  <si>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</si>
  <si>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</si>
  <si>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</si>
  <si>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</si>
  <si>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</si>
  <si>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</si>
  <si>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</si>
  <si>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</si>
  <si>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</si>
  <si>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</si>
  <si>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</si>
  <si>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</si>
  <si>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</si>
  <si>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</si>
  <si>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</si>
  <si>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</si>
  <si>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</si>
  <si>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</si>
  <si>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</si>
  <si>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</si>
  <si>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</si>
  <si>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</si>
  <si>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</si>
  <si>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</si>
  <si>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</si>
  <si>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</si>
  <si>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</si>
  <si>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</si>
  <si>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</si>
  <si>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</si>
  <si>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</si>
  <si>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</si>
  <si>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</si>
  <si>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</si>
  <si>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</si>
  <si>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</si>
  <si>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</si>
  <si>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</si>
  <si>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</si>
  <si>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</si>
  <si>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</si>
  <si>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</si>
  <si>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</si>
  <si>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</si>
  <si>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</si>
  <si>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</si>
  <si>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</si>
  <si>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</si>
  <si>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</si>
  <si>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</si>
  <si>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</si>
  <si>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</si>
  <si>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</si>
  <si>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</si>
  <si>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</si>
  <si>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</si>
  <si>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</si>
  <si>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</si>
  <si>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</si>
  <si>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</si>
  <si>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</si>
  <si>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</si>
  <si>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</si>
  <si>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</si>
  <si>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</si>
  <si>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</si>
  <si>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</si>
  <si>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</si>
  <si>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</si>
  <si>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</si>
  <si>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</si>
  <si>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</si>
  <si>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</si>
  <si>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</si>
  <si>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</si>
  <si>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</si>
  <si>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</si>
  <si>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</si>
  <si>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</si>
  <si>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</si>
  <si>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</si>
  <si>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</si>
  <si>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</si>
  <si>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</si>
  <si>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</si>
  <si>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</si>
  <si>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</si>
  <si>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</si>
  <si>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</si>
  <si>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</si>
  <si>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</si>
  <si>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</si>
  <si>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</si>
  <si>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</si>
  <si>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</si>
  <si>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</si>
  <si>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</si>
  <si>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</si>
  <si>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</si>
  <si>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</si>
  <si>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</si>
  <si>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</si>
  <si>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</si>
  <si>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</si>
  <si>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</si>
  <si>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</si>
  <si>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</si>
  <si>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</si>
  <si>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</si>
  <si>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</si>
  <si>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</si>
  <si>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</si>
  <si>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</si>
  <si>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</si>
  <si>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</si>
  <si>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</si>
  <si>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</si>
  <si>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</si>
  <si>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</si>
  <si>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</si>
  <si>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</si>
  <si>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</si>
  <si>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</si>
  <si>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</si>
  <si>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</si>
  <si>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</si>
  <si>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</si>
  <si>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</si>
  <si>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</si>
  <si>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</si>
  <si>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</si>
  <si>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</si>
  <si>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</si>
  <si>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</si>
  <si>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</si>
  <si>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</si>
  <si>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</si>
  <si>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</si>
  <si>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</si>
  <si>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</si>
  <si>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</si>
  <si>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</si>
  <si>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</si>
  <si>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</si>
  <si>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</si>
  <si>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</si>
  <si>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</si>
  <si>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</si>
  <si>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</si>
  <si>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</si>
  <si>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</si>
  <si>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</si>
  <si>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</si>
  <si>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</si>
  <si>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</si>
  <si>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</si>
  <si>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</si>
  <si>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</si>
  <si>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</si>
  <si>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</si>
  <si>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</si>
  <si>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</si>
  <si>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</si>
  <si>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</si>
  <si>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</si>
  <si>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</si>
  <si>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</si>
  <si>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</si>
  <si>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</si>
  <si>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</si>
  <si>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</si>
  <si>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</si>
  <si>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</si>
  <si>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</si>
  <si>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</si>
  <si>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</si>
  <si>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</si>
  <si>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</si>
  <si>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</si>
  <si>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</si>
  <si>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</si>
  <si>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</si>
  <si>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</si>
  <si>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</si>
  <si>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</si>
  <si>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</si>
  <si>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</si>
  <si>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</si>
  <si>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</si>
  <si>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</si>
  <si>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</si>
  <si>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</si>
  <si>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</si>
  <si>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</si>
  <si>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</si>
  <si>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</si>
  <si>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</si>
  <si>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</si>
  <si>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</si>
  <si>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</si>
  <si>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</si>
  <si>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</si>
  <si>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</si>
  <si>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</si>
  <si>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</si>
  <si>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</si>
  <si>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</si>
  <si>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</si>
  <si>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</si>
  <si>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</si>
  <si>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</si>
  <si>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</si>
  <si>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</si>
  <si>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</si>
  <si>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</si>
  <si>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</si>
  <si>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</si>
  <si>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</si>
  <si>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</si>
  <si>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</si>
  <si>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</si>
  <si>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</si>
  <si>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</si>
  <si>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</si>
  <si>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</si>
  <si>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</si>
  <si>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</si>
  <si>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</si>
  <si>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</si>
  <si>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</si>
  <si>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</si>
  <si>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</si>
  <si>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</si>
  <si>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</si>
  <si>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</si>
  <si>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</si>
  <si>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</si>
  <si>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</si>
  <si>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</si>
  <si>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</si>
  <si>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</si>
  <si>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</si>
  <si>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</si>
  <si>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</si>
  <si>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</si>
  <si>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</si>
  <si>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</si>
  <si>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</si>
  <si>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</si>
  <si>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</si>
  <si>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</si>
  <si>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</si>
  <si>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</si>
  <si>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</si>
  <si>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</si>
  <si>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</si>
  <si>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</si>
  <si>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</si>
  <si>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</si>
  <si>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</si>
  <si>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</si>
  <si>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</si>
  <si>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</si>
  <si>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</si>
  <si>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</si>
  <si>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</si>
  <si>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</si>
  <si>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</si>
  <si>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</si>
  <si>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</si>
  <si>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</si>
  <si>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</si>
  <si>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</si>
  <si>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</si>
  <si>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</si>
  <si>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</si>
  <si>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</si>
  <si>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</si>
  <si>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</si>
  <si>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</si>
  <si>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</si>
  <si>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</si>
  <si>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</si>
  <si>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</si>
  <si>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</si>
  <si>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</si>
  <si>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</si>
  <si>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</si>
  <si>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</si>
  <si>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</si>
  <si>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</si>
  <si>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</si>
  <si>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</si>
  <si>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</si>
  <si>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</si>
  <si>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</si>
  <si>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</si>
  <si>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</si>
  <si>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</si>
  <si>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</si>
  <si>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</si>
  <si>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</si>
  <si>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</si>
  <si>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</si>
  <si>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</si>
  <si>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</si>
  <si>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</si>
  <si>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</si>
  <si>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</si>
  <si>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</si>
  <si>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</si>
  <si>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</si>
  <si>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</si>
  <si>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</si>
  <si>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</si>
  <si>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</si>
  <si>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</si>
  <si>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</si>
  <si>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</si>
  <si>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</si>
  <si>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</si>
  <si>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</si>
  <si>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</si>
  <si>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</si>
  <si>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</si>
  <si>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</si>
  <si>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</si>
  <si>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</si>
  <si>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</si>
  <si>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</si>
  <si>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</si>
  <si>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</si>
  <si>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</si>
  <si>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</si>
  <si>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</si>
  <si>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</si>
  <si>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</si>
  <si>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</si>
  <si>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</si>
  <si>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</si>
  <si>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</si>
  <si>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</si>
  <si>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</si>
  <si>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</si>
  <si>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</si>
  <si>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</si>
  <si>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</si>
  <si>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</si>
  <si>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</si>
  <si>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</si>
  <si>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</si>
  <si>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</si>
  <si>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</si>
  <si>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</si>
  <si>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</si>
  <si>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</si>
  <si>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</si>
  <si>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</si>
  <si>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</si>
  <si>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</si>
  <si>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</si>
  <si>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</si>
  <si>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</si>
  <si>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</si>
  <si>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</si>
  <si>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</si>
  <si>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</si>
  <si>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</si>
  <si>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</si>
  <si>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</si>
  <si>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</si>
  <si>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</si>
  <si>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</si>
  <si>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</si>
  <si>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</si>
  <si>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</si>
  <si>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</si>
  <si>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</si>
  <si>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</si>
  <si>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</si>
  <si>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</si>
  <si>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</si>
  <si>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</si>
  <si>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</si>
  <si>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</si>
  <si>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</si>
  <si>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</si>
  <si>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</si>
  <si>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</si>
  <si>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</si>
  <si>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</si>
  <si>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</si>
  <si>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</si>
  <si>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</si>
  <si>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</si>
  <si>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</si>
  <si>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</si>
  <si>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</si>
  <si>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</si>
  <si>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</si>
  <si>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</si>
  <si>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</si>
  <si>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</si>
  <si>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</si>
  <si>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</si>
  <si>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</si>
  <si>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</si>
  <si>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</si>
  <si>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</si>
  <si>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</si>
  <si>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</si>
  <si>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</si>
  <si>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</si>
  <si>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</si>
  <si>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</si>
  <si>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</si>
  <si>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</si>
  <si>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</si>
  <si>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</si>
  <si>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</si>
  <si>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</si>
  <si>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</si>
  <si>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</si>
  <si>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</si>
  <si>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</si>
  <si>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</si>
  <si>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</si>
  <si>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</si>
  <si>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</si>
  <si>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</si>
  <si>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</si>
  <si>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</si>
  <si>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</si>
  <si>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</si>
  <si>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</si>
  <si>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</si>
  <si>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</si>
  <si>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</si>
  <si>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</si>
  <si>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</si>
  <si>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</si>
  <si>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</si>
  <si>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</si>
  <si>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</si>
  <si>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</si>
  <si>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</si>
  <si>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</si>
  <si>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</si>
  <si>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</si>
  <si>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</si>
  <si>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</si>
  <si>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</si>
  <si>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</si>
  <si>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</si>
  <si>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</si>
  <si>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</si>
  <si>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</si>
  <si>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</si>
  <si>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</si>
  <si>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</si>
  <si>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</si>
  <si>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</si>
  <si>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</si>
  <si>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</si>
  <si>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</si>
  <si>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</si>
  <si>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</si>
  <si>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</si>
  <si>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</si>
  <si>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</si>
  <si>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</si>
  <si>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</si>
  <si>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</si>
  <si>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</si>
  <si>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</si>
  <si>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</si>
  <si>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</si>
  <si>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</si>
  <si>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</si>
  <si>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</si>
  <si>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</si>
  <si>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</si>
  <si>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</si>
  <si>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</si>
  <si>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</si>
  <si>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</si>
  <si>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</si>
  <si>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</si>
  <si>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</si>
  <si>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</si>
  <si>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</si>
  <si>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</si>
  <si>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</si>
  <si>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</si>
  <si>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</si>
  <si>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</si>
  <si>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</si>
  <si>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</si>
  <si>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</si>
  <si>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</si>
  <si>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</si>
  <si>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</si>
  <si>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</si>
  <si>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</si>
  <si>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</si>
  <si>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</si>
  <si>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</si>
  <si>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</si>
  <si>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</si>
  <si>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</si>
  <si>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</si>
  <si>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</si>
  <si>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</si>
  <si>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</si>
  <si>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</si>
  <si>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</si>
  <si>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</si>
  <si>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</si>
  <si>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</si>
  <si>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</si>
  <si>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</si>
  <si>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</si>
  <si>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</si>
  <si>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</si>
  <si>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</si>
  <si>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</si>
  <si>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</si>
  <si>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</si>
  <si>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</si>
  <si>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</si>
  <si>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</si>
  <si>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</si>
  <si>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</si>
  <si>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</si>
  <si>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</si>
  <si>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</si>
  <si>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</si>
  <si>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</si>
  <si>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</si>
  <si>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</si>
  <si>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</si>
  <si>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</si>
  <si>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</si>
  <si>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</si>
  <si>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</si>
  <si>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</si>
  <si>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</si>
  <si>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</si>
  <si>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</si>
  <si>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</si>
  <si>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</si>
  <si>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</si>
  <si>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</si>
  <si>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</si>
  <si>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</si>
  <si>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</si>
  <si>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</si>
  <si>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</si>
  <si>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</si>
  <si>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</si>
  <si>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</si>
  <si>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</si>
  <si>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</si>
  <si>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</si>
  <si>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</si>
  <si>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</si>
  <si>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</si>
  <si>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</si>
  <si>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</si>
  <si>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</si>
  <si>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</si>
  <si>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</si>
  <si>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</si>
  <si>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</si>
  <si>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</si>
  <si>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</si>
  <si>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</si>
  <si>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</si>
  <si>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</si>
  <si>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</si>
  <si>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</si>
  <si>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</si>
  <si>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</si>
  <si>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</si>
  <si>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</si>
  <si>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</si>
  <si>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</si>
  <si>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</si>
  <si>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</si>
  <si>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</si>
  <si>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</si>
  <si>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</si>
  <si>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</si>
  <si>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</si>
  <si>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</si>
  <si>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</si>
  <si>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</si>
  <si>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</si>
  <si>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</si>
  <si>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</si>
  <si>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</si>
  <si>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</si>
  <si>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</si>
  <si>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</si>
  <si>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</si>
  <si>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</si>
  <si>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</si>
  <si>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</si>
  <si>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</si>
  <si>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</si>
  <si>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</si>
  <si>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</si>
  <si>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</si>
  <si>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</si>
  <si>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</si>
  <si>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</si>
  <si>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</si>
  <si>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</si>
  <si>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</si>
  <si>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</si>
  <si>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</si>
  <si>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</si>
  <si>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</si>
  <si>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</si>
  <si>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</si>
  <si>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</si>
  <si>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</si>
  <si>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</si>
  <si>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</si>
  <si>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</si>
  <si>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</si>
  <si>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</si>
  <si>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</si>
  <si>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</si>
  <si>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</si>
  <si>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</si>
  <si>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</si>
  <si>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</si>
  <si>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</si>
  <si>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</si>
  <si>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</si>
  <si>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</si>
  <si>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</si>
  <si>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</si>
  <si>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</si>
  <si>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</si>
  <si>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</si>
  <si>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</si>
  <si>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</si>
  <si>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</si>
  <si>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</si>
  <si>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</si>
  <si>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</si>
  <si>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</si>
  <si>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</si>
  <si>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</si>
  <si>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</si>
  <si>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</si>
  <si>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</si>
  <si>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</si>
  <si>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</si>
  <si>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</si>
  <si>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</si>
  <si>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</si>
  <si>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</si>
  <si>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</si>
  <si>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</si>
  <si>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</si>
  <si>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</si>
  <si>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</si>
  <si>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</si>
  <si>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</si>
  <si>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</si>
  <si>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</si>
  <si>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</si>
  <si>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</si>
  <si>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</si>
  <si>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</si>
  <si>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</si>
  <si>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</si>
  <si>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</si>
  <si>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</si>
  <si>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</si>
  <si>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</si>
  <si>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</si>
  <si>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</si>
  <si>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</si>
  <si>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</si>
  <si>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</si>
  <si>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</si>
  <si>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</si>
  <si>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</si>
  <si>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</si>
  <si>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</si>
  <si>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</si>
  <si>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</si>
  <si>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</si>
  <si>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</si>
  <si>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</si>
  <si>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</si>
  <si>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</si>
  <si>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</si>
  <si>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</si>
  <si>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</si>
  <si>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</si>
  <si>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</si>
  <si>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</si>
  <si>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</si>
  <si>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</si>
  <si>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</si>
  <si>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</si>
  <si>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</si>
  <si>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</si>
  <si>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</si>
  <si>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</si>
  <si>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</si>
  <si>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</si>
  <si>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</si>
  <si>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</si>
  <si>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</si>
  <si>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</si>
  <si>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</si>
  <si>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</si>
  <si>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</si>
  <si>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</si>
  <si>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</si>
  <si>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</si>
  <si>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</si>
  <si>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</si>
  <si>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</si>
  <si>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</si>
  <si>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</si>
  <si>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</si>
  <si>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</si>
  <si>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</si>
  <si>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</si>
  <si>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</si>
  <si>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</si>
  <si>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</si>
  <si>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</si>
  <si>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</si>
  <si>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</si>
  <si>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</si>
  <si>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</si>
  <si>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</si>
  <si>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</si>
  <si>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</si>
  <si>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</si>
  <si>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</si>
  <si>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</si>
  <si>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</si>
  <si>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</si>
  <si>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</si>
  <si>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</si>
  <si>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</si>
  <si>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</si>
  <si>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</si>
  <si>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</si>
  <si>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</si>
  <si>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</si>
  <si>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</si>
  <si>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</si>
  <si>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</si>
  <si>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</si>
  <si>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</si>
  <si>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</si>
  <si>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</si>
  <si>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</si>
  <si>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</si>
  <si>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</si>
  <si>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</si>
  <si>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</si>
  <si>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</si>
  <si>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</si>
  <si>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</si>
  <si>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</si>
  <si>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</si>
  <si>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</si>
  <si>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</si>
  <si>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</si>
  <si>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</si>
  <si>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</si>
  <si>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</si>
  <si>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</si>
  <si>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</si>
  <si>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</si>
  <si>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</si>
  <si>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</si>
  <si>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</si>
  <si>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</si>
  <si>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</si>
  <si>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</si>
  <si>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</si>
  <si>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</si>
  <si>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</si>
  <si>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</si>
  <si>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</si>
  <si>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</si>
  <si>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</si>
  <si>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</si>
  <si>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</si>
  <si>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</si>
  <si>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</si>
  <si>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</si>
  <si>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</si>
  <si>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</si>
  <si>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</si>
  <si>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</si>
  <si>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</si>
  <si>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</si>
  <si>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</si>
  <si>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</si>
  <si>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</si>
  <si>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</si>
  <si>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</si>
  <si>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</si>
  <si>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</si>
  <si>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</si>
  <si>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</si>
  <si>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</si>
  <si>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</si>
  <si>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</si>
  <si>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</si>
  <si>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</si>
  <si>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</si>
  <si>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</si>
  <si>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</si>
  <si>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</si>
  <si>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</si>
  <si>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</si>
  <si>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</si>
  <si>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</si>
  <si>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</si>
  <si>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</si>
  <si>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</si>
  <si>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</si>
  <si>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</si>
  <si>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</si>
  <si>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</si>
  <si>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</si>
  <si>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</si>
  <si>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</si>
  <si>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</si>
  <si>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</si>
  <si>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</si>
  <si>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</si>
  <si>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</si>
  <si>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</si>
  <si>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</si>
  <si>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</si>
  <si>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</si>
  <si>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</si>
  <si>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</si>
  <si>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</si>
  <si>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</si>
  <si>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</si>
  <si>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</si>
  <si>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</si>
  <si>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</si>
  <si>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</si>
  <si>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</si>
  <si>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</si>
  <si>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</si>
  <si>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</si>
  <si>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</si>
  <si>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</si>
  <si>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</si>
  <si>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</si>
  <si>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</si>
  <si>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</si>
  <si>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</si>
  <si>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</si>
  <si>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</si>
  <si>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</si>
  <si>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</si>
  <si>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</si>
  <si>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</si>
  <si>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</si>
  <si>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</si>
  <si>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</si>
  <si>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</si>
  <si>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</si>
  <si>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</si>
  <si>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</si>
  <si>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</si>
  <si>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</si>
  <si>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</si>
  <si>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</si>
  <si>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</si>
  <si>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</si>
  <si>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</si>
  <si>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</si>
  <si>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</si>
  <si>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</si>
  <si>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</si>
  <si>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</si>
  <si>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</si>
  <si>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</si>
  <si>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</si>
  <si>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</si>
  <si>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</si>
  <si>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</si>
  <si>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</si>
  <si>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</si>
  <si>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</si>
  <si>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</si>
  <si>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</si>
  <si>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</si>
  <si>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</si>
  <si>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</si>
  <si>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</si>
  <si>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</si>
  <si>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</si>
  <si>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</si>
  <si>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</si>
  <si>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</si>
  <si>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</si>
  <si>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</si>
  <si>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</si>
  <si>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</si>
  <si>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</si>
  <si>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</si>
  <si>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</si>
  <si>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</si>
  <si>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</si>
  <si>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</si>
  <si>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</si>
  <si>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</si>
  <si>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</si>
  <si>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</si>
  <si>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</si>
  <si>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</si>
  <si>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</si>
  <si>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</si>
  <si>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</si>
  <si>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</si>
  <si>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</si>
  <si>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</si>
  <si>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</si>
  <si>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</si>
  <si>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</si>
  <si>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</si>
  <si>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</si>
  <si>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</si>
  <si>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</si>
  <si>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</si>
  <si>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</si>
  <si>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</si>
  <si>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</si>
  <si>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</si>
  <si>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</si>
  <si>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</si>
  <si>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</si>
  <si>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</si>
  <si>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</si>
  <si>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</si>
  <si>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</si>
  <si>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</si>
  <si>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</si>
  <si>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</si>
  <si>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</si>
  <si>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</si>
  <si>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</si>
  <si>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</si>
  <si>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</si>
  <si>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</si>
  <si>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</si>
  <si>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</si>
  <si>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</si>
  <si>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</si>
  <si>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</si>
  <si>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</si>
  <si>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</si>
  <si>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</si>
  <si>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</si>
  <si>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</si>
  <si>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</si>
  <si>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</si>
  <si>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</si>
  <si>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</si>
  <si>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</si>
  <si>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</si>
  <si>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</si>
  <si>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</si>
  <si>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</si>
  <si>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</si>
  <si>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</si>
  <si>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</si>
  <si>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</si>
  <si>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</si>
  <si>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</si>
  <si>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</si>
  <si>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</si>
  <si>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</si>
  <si>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</si>
  <si>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</si>
  <si>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</si>
  <si>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</si>
  <si>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</si>
  <si>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</si>
  <si>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</si>
  <si>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</si>
  <si>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</si>
  <si>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</si>
  <si>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</si>
  <si>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</si>
  <si>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</si>
  <si>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</si>
  <si>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</si>
  <si>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</si>
  <si>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</si>
  <si>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</si>
  <si>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</si>
  <si>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</si>
  <si>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</si>
  <si>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</si>
  <si>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</si>
  <si>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</si>
  <si>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</si>
  <si>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</si>
  <si>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</si>
  <si>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</si>
  <si>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</si>
  <si>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</si>
  <si>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</si>
  <si>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</si>
  <si>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</si>
  <si>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</si>
  <si>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</si>
  <si>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</si>
  <si>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</si>
  <si>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</si>
  <si>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</si>
  <si>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</si>
  <si>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</si>
  <si>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</si>
  <si>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</si>
  <si>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</si>
  <si>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</si>
  <si>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</si>
  <si>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</si>
  <si>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</si>
  <si>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</si>
  <si>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</si>
  <si>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</si>
  <si>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</si>
  <si>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</si>
  <si>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</si>
  <si>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</si>
  <si>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</si>
  <si>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</si>
  <si>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</si>
  <si>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</si>
  <si>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</si>
  <si>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</si>
  <si>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</si>
  <si>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</si>
  <si>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</si>
  <si>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</si>
  <si>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</si>
  <si>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</si>
  <si>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</si>
  <si>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</si>
  <si>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</si>
  <si>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</si>
  <si>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</si>
  <si>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</si>
  <si>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</si>
  <si>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</si>
  <si>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</si>
  <si>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</si>
  <si>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</si>
  <si>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</si>
  <si>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</si>
  <si>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</si>
  <si>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</si>
  <si>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</si>
  <si>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</si>
  <si>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</si>
  <si>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</si>
  <si>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</si>
  <si>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</si>
  <si>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</si>
  <si>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</si>
  <si>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</si>
  <si>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</si>
  <si>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</si>
  <si>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</si>
  <si>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</si>
  <si>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</si>
  <si>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</si>
  <si>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</si>
  <si>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</si>
  <si>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</si>
  <si>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</si>
  <si>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</si>
  <si>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</si>
  <si>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</si>
  <si>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</si>
  <si>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</si>
  <si>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</si>
  <si>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</si>
  <si>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</si>
  <si>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</si>
  <si>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</si>
  <si>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</si>
  <si>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</si>
  <si>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</si>
  <si>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</si>
  <si>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</si>
  <si>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</si>
  <si>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</si>
  <si>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</si>
  <si>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</si>
  <si>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</si>
  <si>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</si>
  <si>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</si>
  <si>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</si>
  <si>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</si>
  <si>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</si>
  <si>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</si>
  <si>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</si>
  <si>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</si>
  <si>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</si>
  <si>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</si>
  <si>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</si>
  <si>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</si>
  <si>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</si>
  <si>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</si>
  <si>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</si>
  <si>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</si>
  <si>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</si>
  <si>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</si>
  <si>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</si>
  <si>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</si>
  <si>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</si>
  <si>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</si>
  <si>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</si>
  <si>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</si>
  <si>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</si>
  <si>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</si>
  <si>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</si>
  <si>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</si>
  <si>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</si>
  <si>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</si>
  <si>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</si>
  <si>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</si>
  <si>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</si>
  <si>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</si>
  <si>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</si>
  <si>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</si>
  <si>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</si>
  <si>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</si>
  <si>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</si>
  <si>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</si>
  <si>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</si>
  <si>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</si>
  <si>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</si>
  <si>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</si>
  <si>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</si>
  <si>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</si>
  <si>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</si>
  <si>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</si>
  <si>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</si>
  <si>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</si>
  <si>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</si>
  <si>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</si>
  <si>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</si>
  <si>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</si>
  <si>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</si>
  <si>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</si>
  <si>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</si>
  <si>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</si>
  <si>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</si>
  <si>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</si>
  <si>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</si>
  <si>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</si>
  <si>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</si>
  <si>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</si>
  <si>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</si>
  <si>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</si>
  <si>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</si>
  <si>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</si>
  <si>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</si>
  <si>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</si>
  <si>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</si>
  <si>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</si>
  <si>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</si>
  <si>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</si>
  <si>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</si>
  <si>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</si>
  <si>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</si>
  <si>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</si>
  <si>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</si>
  <si>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</si>
  <si>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</si>
  <si>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</si>
  <si>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</si>
  <si>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</si>
  <si>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</si>
  <si>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</si>
  <si>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</si>
  <si>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</si>
  <si>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</si>
  <si>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</si>
  <si>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</si>
  <si>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</si>
  <si>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</si>
  <si>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</si>
  <si>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</si>
  <si>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</si>
  <si>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</si>
  <si>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</si>
  <si>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</si>
  <si>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</si>
  <si>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</si>
  <si>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</si>
  <si>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</si>
  <si>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</si>
  <si>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</si>
  <si>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</si>
  <si>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</si>
  <si>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</si>
  <si>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</si>
  <si>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</si>
  <si>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</si>
  <si>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</si>
  <si>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</si>
  <si>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</si>
  <si>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</si>
  <si>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</si>
  <si>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</si>
  <si>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</si>
  <si>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</si>
  <si>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</si>
  <si>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</si>
  <si>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</si>
  <si>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</si>
  <si>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</si>
  <si>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</si>
  <si>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</si>
  <si>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</si>
  <si>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</si>
  <si>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</si>
  <si>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</si>
  <si>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</si>
  <si>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</si>
  <si>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</si>
  <si>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</si>
  <si>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</si>
  <si>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</si>
  <si>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</si>
  <si>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</si>
  <si>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</si>
  <si>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</si>
  <si>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</si>
  <si>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</si>
  <si>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</si>
  <si>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</si>
  <si>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</si>
  <si>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</si>
  <si>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</si>
  <si>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</si>
  <si>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</si>
  <si>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</si>
  <si>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</si>
  <si>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</si>
  <si>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</si>
  <si>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</si>
  <si>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</si>
  <si>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</si>
  <si>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</si>
  <si>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</si>
  <si>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</si>
  <si>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</si>
  <si>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</si>
  <si>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</si>
  <si>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</si>
  <si>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</si>
  <si>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</si>
  <si>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</si>
  <si>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</si>
  <si>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</si>
  <si>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</si>
  <si>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</si>
  <si>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</si>
  <si>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</si>
  <si>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</si>
  <si>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</si>
  <si>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</si>
  <si>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</si>
  <si>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</si>
  <si>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</si>
  <si>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</si>
  <si>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</si>
  <si>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</si>
  <si>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</si>
  <si>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</si>
  <si>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</si>
  <si>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</si>
  <si>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</si>
  <si>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</si>
  <si>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</si>
  <si>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</si>
  <si>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</si>
  <si>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</si>
  <si>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</si>
  <si>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</si>
  <si>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</si>
  <si>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</si>
  <si>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</si>
  <si>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</si>
  <si>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</si>
  <si>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</si>
  <si>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</si>
  <si>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</si>
  <si>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</si>
  <si>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</si>
  <si>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</si>
  <si>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</si>
  <si>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</si>
  <si>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</si>
  <si>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</si>
  <si>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</si>
  <si>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</si>
  <si>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</si>
  <si>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</si>
  <si>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</si>
  <si>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</si>
  <si>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</si>
  <si>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</si>
  <si>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</si>
  <si>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</si>
  <si>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</si>
  <si>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</si>
  <si>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</si>
  <si>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</si>
  <si>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</si>
  <si>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</si>
  <si>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</si>
  <si>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</si>
  <si>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</si>
  <si>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</si>
  <si>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</si>
  <si>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</si>
  <si>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</si>
  <si>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</si>
  <si>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</si>
  <si>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</si>
  <si>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</si>
  <si>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</si>
  <si>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</si>
  <si>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</si>
  <si>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</si>
  <si>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</si>
  <si>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</si>
  <si>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</si>
  <si>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</si>
  <si>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</si>
  <si>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</si>
  <si>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</si>
  <si>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</si>
  <si>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</si>
  <si>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</si>
  <si>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</si>
  <si>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</si>
  <si>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</si>
  <si>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</si>
  <si>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</si>
  <si>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</si>
  <si>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</si>
  <si>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</si>
  <si>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</si>
  <si>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</si>
  <si>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</si>
  <si>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</si>
  <si>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</si>
  <si>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</si>
  <si>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</si>
  <si>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</si>
  <si>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</si>
  <si>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</si>
  <si>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</si>
  <si>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</si>
  <si>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</si>
  <si>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</si>
  <si>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</si>
  <si>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</si>
  <si>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</si>
  <si>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</si>
  <si>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</si>
  <si>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</si>
  <si>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</si>
  <si>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</si>
  <si>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</si>
  <si>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</si>
  <si>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</si>
  <si>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</si>
  <si>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</si>
  <si>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</si>
  <si>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</si>
  <si>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</si>
  <si>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</si>
  <si>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</si>
  <si>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</si>
  <si>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</si>
  <si>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</si>
  <si>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</si>
  <si>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</si>
  <si>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</si>
  <si>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</si>
  <si>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</si>
  <si>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</si>
  <si>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</si>
  <si>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</si>
  <si>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</si>
  <si>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</si>
  <si>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</si>
  <si>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</si>
  <si>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</si>
  <si>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</si>
  <si>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</si>
  <si>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</si>
  <si>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</si>
  <si>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</si>
  <si>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</si>
  <si>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</si>
  <si>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</si>
  <si>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</si>
  <si>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</si>
  <si>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</si>
  <si>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</si>
  <si>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</si>
  <si>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</si>
  <si>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</si>
  <si>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</si>
  <si>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</si>
  <si>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</si>
  <si>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</si>
  <si>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</si>
  <si>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</si>
  <si>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</si>
  <si>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</si>
  <si>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</si>
  <si>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</si>
  <si>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</si>
  <si>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</si>
  <si>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</si>
  <si>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</si>
  <si>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</si>
  <si>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</si>
  <si>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</si>
  <si>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</si>
  <si>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</si>
  <si>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</si>
  <si>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</si>
  <si>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</si>
  <si>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</si>
  <si>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</si>
  <si>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</si>
  <si>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</si>
  <si>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</si>
  <si>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</si>
  <si>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</si>
  <si>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</si>
  <si>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</si>
  <si>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</si>
  <si>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</si>
  <si>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</si>
  <si>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</si>
  <si>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</si>
  <si>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</si>
  <si>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</si>
  <si>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</si>
  <si>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</si>
  <si>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</si>
  <si>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</si>
  <si>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</si>
  <si>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</si>
  <si>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</si>
  <si>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</si>
  <si>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</si>
  <si>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</si>
  <si>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</si>
  <si>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</si>
  <si>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</si>
  <si>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</si>
  <si>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</si>
  <si>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</si>
  <si>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</si>
  <si>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</si>
  <si>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</si>
  <si>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</si>
  <si>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</si>
  <si>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</si>
  <si>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</si>
  <si>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</si>
  <si>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</si>
  <si>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</si>
  <si>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</si>
  <si>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</si>
  <si>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</si>
  <si>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</si>
  <si>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</si>
  <si>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</si>
  <si>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</si>
  <si>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</si>
  <si>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</si>
  <si>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</si>
  <si>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</si>
  <si>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</si>
  <si>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</si>
  <si>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</si>
  <si>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</si>
  <si>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</si>
  <si>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</si>
  <si>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</si>
  <si>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</si>
  <si>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</si>
  <si>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</si>
  <si>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</si>
  <si>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</si>
  <si>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</si>
  <si>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</si>
  <si>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</si>
  <si>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</si>
  <si>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</si>
  <si>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</si>
  <si>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</si>
  <si>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</si>
  <si>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</si>
  <si>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</si>
  <si>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</si>
  <si>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</si>
  <si>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</si>
  <si>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</si>
  <si>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</si>
  <si>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</si>
  <si>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</si>
  <si>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</si>
  <si>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</si>
  <si>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</si>
  <si>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</si>
  <si>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</si>
  <si>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</si>
  <si>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</si>
  <si>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</si>
  <si>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</si>
  <si>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</si>
  <si>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</si>
  <si>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</si>
  <si>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</si>
  <si>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</si>
  <si>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</si>
  <si>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</si>
  <si>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</si>
  <si>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</si>
  <si>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</si>
  <si>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</si>
  <si>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</si>
  <si>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</si>
  <si>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</si>
  <si>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</si>
  <si>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</si>
  <si>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</si>
  <si>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</si>
  <si>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</si>
  <si>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</si>
  <si>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</si>
  <si>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</si>
  <si>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</si>
  <si>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</si>
  <si>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</si>
  <si>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</si>
  <si>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</si>
  <si>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</si>
  <si>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</si>
  <si>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</si>
  <si>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</si>
  <si>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</si>
  <si>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</si>
  <si>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</si>
  <si>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</si>
  <si>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</si>
  <si>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</si>
  <si>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</si>
  <si>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</si>
  <si>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</si>
  <si>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</si>
  <si>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</si>
  <si>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</si>
  <si>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</si>
  <si>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</si>
  <si>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</si>
  <si>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</si>
  <si>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</si>
  <si>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</si>
  <si>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</si>
  <si>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</si>
  <si>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</si>
  <si>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</si>
  <si>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</si>
  <si>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</si>
  <si>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</si>
  <si>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</si>
  <si>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</si>
  <si>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</si>
  <si>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</si>
  <si>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</si>
  <si>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</si>
  <si>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</si>
  <si>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</si>
  <si>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</si>
  <si>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</si>
  <si>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</si>
  <si>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</si>
  <si>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</si>
  <si>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</si>
  <si>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</si>
  <si>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</si>
  <si>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</si>
  <si>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</si>
  <si>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</si>
  <si>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</si>
  <si>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</si>
  <si>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</si>
  <si>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</si>
  <si>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</si>
  <si>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</si>
  <si>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</si>
  <si>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</si>
  <si>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</si>
  <si>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</si>
  <si>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</si>
  <si>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</si>
  <si>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</si>
  <si>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</si>
  <si>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</si>
  <si>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</si>
  <si>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</si>
  <si>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</si>
  <si>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</si>
  <si>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</si>
  <si>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</si>
  <si>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</si>
  <si>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</si>
  <si>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</si>
  <si>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</si>
  <si>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</si>
  <si>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</si>
  <si>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</si>
  <si>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</si>
  <si>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</si>
  <si>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</si>
  <si>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</si>
  <si>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</si>
  <si>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</si>
  <si>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</si>
  <si>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</si>
  <si>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</si>
  <si>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</si>
  <si>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</si>
  <si>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</si>
  <si>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</si>
  <si>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</si>
  <si>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</si>
  <si>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</si>
  <si>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</si>
  <si>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</si>
  <si>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</si>
  <si>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</si>
  <si>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</si>
  <si>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</si>
  <si>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</si>
  <si>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</si>
  <si>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</si>
  <si>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</si>
  <si>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</si>
  <si>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</si>
  <si>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</si>
  <si>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</si>
  <si>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</si>
  <si>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</si>
  <si>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</si>
  <si>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</si>
  <si>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</si>
  <si>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</si>
  <si>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</si>
  <si>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</si>
  <si>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</si>
  <si>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</si>
  <si>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</si>
  <si>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</si>
  <si>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</si>
  <si>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</si>
  <si>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</si>
  <si>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</si>
  <si>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</si>
  <si>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</si>
  <si>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</si>
  <si>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</si>
  <si>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</si>
  <si>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</si>
  <si>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</si>
  <si>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</si>
  <si>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</si>
  <si>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</si>
  <si>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</si>
  <si>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</si>
  <si>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</si>
  <si>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</si>
  <si>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</si>
  <si>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</si>
  <si>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</si>
  <si>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</si>
  <si>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</si>
  <si>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</si>
  <si>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</si>
  <si>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</si>
  <si>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</si>
  <si>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</si>
  <si>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</si>
  <si>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</si>
  <si>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</si>
  <si>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</si>
  <si>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</si>
  <si>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</si>
  <si>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</si>
  <si>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</si>
  <si>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</si>
  <si>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</si>
  <si>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</si>
  <si>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</si>
  <si>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</si>
  <si>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</si>
  <si>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</si>
  <si>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</si>
  <si>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</si>
  <si>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</si>
  <si>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</si>
  <si>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</si>
  <si>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</si>
  <si>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</si>
  <si>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</si>
  <si>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</si>
  <si>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</si>
  <si>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</si>
  <si>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</si>
  <si>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</si>
  <si>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</si>
  <si>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</si>
  <si>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</si>
  <si>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</si>
  <si>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</si>
  <si>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</si>
  <si>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</si>
  <si>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</si>
  <si>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</si>
  <si>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</si>
  <si>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</si>
  <si>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</si>
  <si>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</si>
  <si>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</si>
  <si>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</si>
  <si>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</si>
  <si>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</si>
  <si>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</si>
  <si>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</si>
  <si>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</si>
  <si>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</si>
  <si>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</si>
  <si>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</si>
  <si>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</si>
  <si>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</si>
  <si>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</si>
  <si>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</si>
  <si>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</si>
  <si>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</si>
  <si>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</si>
  <si>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</si>
  <si>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</si>
  <si>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</si>
  <si>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</si>
  <si>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</si>
  <si>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</si>
  <si>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</si>
  <si>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</si>
  <si>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</si>
  <si>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</si>
  <si>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</si>
  <si>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</si>
  <si>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</si>
  <si>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</si>
  <si>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</si>
  <si>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</si>
  <si>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</si>
  <si>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</si>
  <si>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</si>
  <si>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</si>
  <si>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</si>
  <si>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</si>
  <si>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</si>
  <si>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</si>
  <si>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</si>
  <si>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</si>
  <si>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</si>
  <si>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</si>
  <si>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</si>
  <si>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</si>
  <si>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</si>
  <si>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</si>
  <si>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</si>
  <si>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</si>
  <si>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</si>
  <si>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</si>
  <si>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</si>
  <si>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</si>
  <si>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</si>
  <si>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</si>
  <si>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</si>
  <si>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</si>
  <si>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</si>
  <si>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</si>
  <si>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</si>
  <si>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</si>
  <si>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</si>
  <si>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</si>
  <si>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</si>
  <si>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</si>
  <si>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</si>
  <si>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</si>
  <si>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</si>
  <si>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</si>
  <si>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</si>
  <si>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</si>
  <si>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</si>
  <si>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</si>
  <si>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</si>
  <si>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</si>
  <si>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</si>
  <si>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</si>
  <si>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</si>
  <si>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</si>
  <si>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</si>
  <si>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</si>
  <si>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</si>
  <si>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</si>
  <si>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</si>
  <si>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</si>
  <si>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</si>
  <si>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</si>
  <si>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</si>
  <si>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</si>
  <si>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</si>
  <si>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</si>
  <si>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</si>
  <si>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</si>
  <si>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</si>
  <si>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</si>
  <si>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</si>
  <si>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</si>
  <si>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</si>
  <si>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</si>
  <si>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</si>
  <si>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</si>
  <si>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</si>
  <si>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</si>
  <si>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</si>
  <si>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</si>
  <si>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</si>
  <si>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</si>
  <si>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</si>
  <si>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</si>
  <si>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</si>
  <si>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</si>
  <si>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</si>
  <si>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</si>
  <si>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</si>
  <si>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</si>
  <si>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</si>
  <si>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</si>
  <si>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</si>
  <si>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</si>
  <si>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</si>
  <si>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</si>
  <si>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</si>
  <si>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</si>
  <si>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</si>
  <si>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</si>
  <si>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</si>
  <si>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</si>
  <si>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</si>
  <si>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</si>
  <si>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</si>
  <si>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</si>
  <si>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</si>
  <si>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</si>
  <si>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</si>
  <si>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</si>
  <si>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</si>
  <si>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</si>
  <si>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</si>
  <si>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</si>
  <si>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</si>
  <si>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</si>
  <si>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</si>
  <si>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</si>
  <si>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</si>
  <si>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</si>
  <si>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</si>
  <si>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</si>
  <si>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</si>
  <si>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</si>
  <si>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</si>
  <si>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</si>
  <si>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</si>
  <si>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</si>
  <si>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</si>
  <si>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</si>
  <si>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</si>
  <si>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</si>
  <si>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</si>
  <si>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</si>
  <si>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</si>
  <si>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</si>
  <si>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</si>
  <si>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</si>
  <si>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</si>
  <si>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</si>
  <si>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</si>
  <si>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</si>
  <si>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</si>
  <si>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</si>
  <si>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</si>
  <si>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</si>
  <si>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</si>
  <si>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</si>
  <si>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</si>
  <si>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</si>
  <si>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</si>
  <si>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</si>
  <si>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</si>
  <si>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</si>
  <si>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</si>
  <si>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</si>
  <si>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</si>
  <si>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</si>
  <si>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</si>
  <si>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</si>
  <si>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</si>
  <si>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</si>
  <si>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</si>
  <si>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</si>
  <si>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</si>
  <si>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</si>
  <si>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</si>
  <si>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</si>
  <si>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</si>
  <si>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</si>
  <si>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</si>
  <si>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</si>
  <si>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</si>
  <si>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</si>
  <si>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</si>
  <si>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</si>
  <si>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</si>
  <si>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</si>
  <si>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</si>
  <si>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</si>
  <si>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</si>
  <si>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</si>
  <si>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</si>
  <si>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</si>
  <si>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</si>
  <si>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</si>
  <si>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</si>
  <si>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</si>
  <si>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</si>
  <si>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</si>
  <si>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</si>
  <si>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</si>
  <si>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</si>
  <si>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</si>
  <si>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</si>
  <si>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</si>
  <si>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</si>
  <si>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</si>
  <si>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</si>
  <si>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</si>
  <si>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</si>
  <si>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</si>
  <si>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</si>
  <si>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</si>
  <si>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</si>
  <si>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</si>
  <si>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</si>
  <si>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</si>
  <si>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</si>
  <si>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</si>
  <si>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</si>
  <si>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</si>
  <si>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</si>
  <si>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</si>
  <si>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</si>
  <si>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</si>
  <si>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</si>
  <si>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</si>
  <si>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</si>
  <si>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</si>
  <si>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</si>
  <si>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</si>
  <si>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</si>
  <si>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</si>
  <si>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</si>
  <si>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</si>
  <si>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</si>
  <si>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</si>
  <si>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</si>
  <si>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</si>
  <si>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</si>
  <si>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</si>
  <si>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</si>
  <si>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</si>
  <si>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</si>
  <si>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</si>
  <si>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</si>
  <si>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</si>
  <si>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</si>
  <si>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</si>
  <si>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</si>
  <si>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</si>
  <si>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</si>
  <si>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</si>
  <si>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</si>
  <si>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</si>
  <si>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</si>
  <si>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</si>
  <si>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</si>
  <si>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</si>
  <si>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</si>
  <si>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</si>
  <si>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</si>
  <si>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</si>
  <si>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</si>
  <si>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</si>
  <si>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</si>
  <si>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</si>
  <si>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</si>
  <si>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</si>
  <si>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</si>
  <si>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</si>
  <si>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</si>
  <si>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</si>
  <si>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</si>
  <si>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</si>
  <si>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</si>
  <si>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</si>
  <si>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</si>
  <si>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</si>
  <si>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</si>
  <si>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</si>
  <si>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</si>
  <si>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</si>
  <si>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</si>
  <si>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</si>
  <si>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</si>
  <si>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</si>
  <si>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</si>
  <si>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</si>
  <si>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</si>
  <si>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</si>
  <si>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</si>
  <si>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</si>
  <si>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</si>
  <si>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</si>
  <si>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</si>
  <si>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</si>
  <si>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</si>
  <si>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</si>
  <si>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</si>
  <si>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</si>
  <si>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</si>
  <si>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</si>
  <si>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</si>
  <si>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</si>
  <si>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</si>
  <si>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</si>
  <si>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</si>
  <si>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</si>
  <si>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</si>
  <si>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</si>
  <si>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</si>
  <si>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</si>
  <si>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</si>
  <si>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</si>
  <si>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</si>
  <si>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</si>
  <si>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</si>
  <si>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</si>
  <si>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</si>
  <si>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</si>
  <si>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</si>
  <si>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</si>
  <si>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</si>
  <si>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</si>
  <si>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</si>
  <si>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</si>
  <si>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</si>
  <si>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</si>
  <si>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</si>
  <si>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</si>
  <si>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</si>
  <si>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</si>
  <si>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</si>
  <si>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</si>
  <si>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</si>
  <si>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</si>
  <si>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</si>
  <si>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</si>
  <si>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</si>
  <si>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</si>
  <si>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</si>
  <si>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</si>
  <si>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</si>
  <si>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</si>
  <si>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</si>
  <si>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</si>
  <si>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</si>
  <si>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</si>
  <si>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</si>
  <si>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</si>
  <si>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</si>
  <si>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</si>
  <si>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</si>
  <si>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</si>
  <si>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</si>
  <si>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</si>
  <si>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</si>
  <si>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</si>
  <si>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</si>
  <si>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</si>
  <si>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</si>
  <si>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</si>
  <si>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</si>
  <si>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</si>
  <si>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</si>
  <si>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</si>
  <si>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</si>
  <si>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</si>
  <si>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</si>
  <si>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</si>
  <si>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</si>
  <si>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</si>
  <si>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</si>
  <si>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</si>
  <si>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</si>
  <si>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</si>
  <si>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</si>
  <si>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</si>
  <si>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</si>
  <si>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</si>
  <si>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</si>
  <si>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</si>
  <si>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</si>
  <si>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</si>
  <si>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</si>
  <si>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</si>
  <si>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</si>
  <si>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</si>
  <si>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</si>
  <si>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</si>
  <si>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</si>
  <si>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</si>
  <si>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</si>
  <si>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</si>
  <si>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</si>
  <si>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</si>
  <si>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</si>
  <si>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</si>
  <si>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</si>
  <si>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</si>
  <si>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</si>
  <si>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</si>
  <si>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</si>
  <si>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</si>
  <si>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</si>
  <si>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</si>
  <si>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</si>
  <si>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</si>
  <si>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</si>
  <si>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</si>
  <si>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</si>
  <si>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</si>
  <si>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</si>
  <si>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</si>
  <si>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</si>
  <si>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</si>
  <si>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</si>
  <si>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</si>
  <si>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</si>
  <si>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</si>
  <si>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</si>
  <si>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</si>
  <si>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</si>
  <si>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</si>
  <si>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</si>
  <si>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</si>
  <si>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</si>
  <si>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</si>
  <si>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</si>
  <si>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</si>
  <si>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</si>
  <si>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</si>
  <si>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</si>
  <si>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</si>
  <si>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</si>
  <si>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</si>
  <si>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</si>
  <si>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</si>
  <si>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</si>
  <si>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</si>
  <si>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</si>
  <si>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</si>
  <si>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</si>
  <si>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</si>
  <si>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</si>
  <si>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</si>
  <si>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</si>
  <si>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</si>
  <si>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</si>
  <si>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</si>
  <si>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</si>
  <si>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</si>
  <si>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</si>
  <si>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</si>
  <si>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</si>
  <si>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</si>
  <si>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</si>
  <si>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</si>
  <si>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</si>
  <si>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</si>
  <si>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</si>
  <si>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</si>
  <si>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</si>
  <si>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</si>
  <si>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</si>
  <si>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</si>
  <si>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</si>
  <si>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</si>
  <si>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</si>
  <si>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</si>
  <si>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</si>
  <si>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</si>
  <si>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</si>
  <si>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</si>
  <si>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</si>
  <si>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</si>
  <si>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</si>
  <si>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</si>
  <si>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</si>
  <si>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</si>
  <si>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</si>
  <si>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</si>
  <si>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</si>
  <si>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</si>
  <si>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</si>
  <si>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</si>
  <si>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</si>
  <si>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</si>
  <si>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</si>
  <si>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</si>
  <si>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</si>
  <si>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</si>
  <si>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</si>
  <si>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</si>
  <si>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</si>
  <si>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</si>
  <si>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</si>
  <si>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</si>
  <si>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</si>
  <si>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</si>
  <si>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</si>
  <si>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</si>
  <si>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</si>
  <si>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</si>
  <si>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</si>
  <si>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</si>
  <si>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</si>
  <si>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</si>
  <si>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</si>
  <si>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</si>
  <si>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</si>
  <si>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</si>
  <si>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</si>
  <si>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</si>
  <si>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</si>
  <si>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</si>
  <si>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</si>
  <si>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</si>
  <si>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</si>
  <si>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</si>
  <si>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</si>
  <si>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</si>
  <si>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</si>
  <si>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</si>
  <si>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</si>
  <si>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</si>
  <si>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</si>
  <si>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</si>
  <si>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</si>
  <si>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</si>
  <si>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</si>
  <si>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</si>
  <si>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</si>
  <si>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</si>
  <si>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</si>
  <si>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</si>
  <si>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</si>
  <si>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</si>
  <si>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</si>
  <si>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</si>
  <si>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</si>
  <si>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</si>
  <si>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</si>
  <si>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</si>
  <si>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</si>
  <si>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</si>
  <si>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</si>
  <si>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</si>
  <si>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</si>
  <si>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</si>
  <si>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</si>
  <si>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</si>
  <si>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</si>
  <si>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</si>
  <si>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</si>
  <si>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</si>
  <si>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</si>
  <si>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</si>
  <si>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</si>
  <si>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</si>
  <si>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</si>
  <si>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</si>
  <si>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</si>
  <si>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</si>
  <si>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</si>
  <si>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</si>
  <si>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</si>
  <si>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</si>
  <si>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</si>
  <si>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</si>
  <si>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</si>
  <si>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</si>
  <si>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</si>
  <si>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</si>
  <si>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</si>
  <si>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</si>
  <si>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</si>
  <si>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</si>
  <si>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</si>
  <si>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</si>
  <si>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</si>
  <si>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</si>
  <si>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</si>
  <si>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</si>
  <si>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</si>
  <si>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</si>
  <si>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</si>
  <si>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</si>
  <si>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</si>
  <si>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</si>
  <si>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</si>
  <si>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</si>
  <si>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</si>
  <si>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</si>
  <si>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</si>
  <si>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</si>
  <si>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</si>
  <si>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</si>
  <si>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</si>
  <si>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</si>
  <si>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</si>
  <si>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</si>
  <si>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</si>
  <si>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</si>
  <si>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</si>
  <si>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</si>
  <si>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</si>
  <si>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</si>
  <si>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</si>
  <si>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</si>
  <si>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</si>
  <si>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</si>
  <si>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</si>
  <si>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</si>
  <si>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</si>
  <si>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</si>
  <si>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</si>
  <si>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</si>
  <si>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</si>
  <si>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</si>
  <si>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</si>
  <si>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</si>
  <si>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</si>
  <si>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</si>
  <si>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</si>
  <si>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</si>
  <si>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</si>
  <si>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</si>
  <si>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</si>
  <si>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</si>
  <si>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</si>
  <si>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</si>
  <si>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</si>
  <si>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</si>
  <si>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</si>
  <si>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</si>
  <si>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</si>
  <si>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</si>
  <si>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</si>
  <si>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</si>
  <si>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</si>
  <si>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</si>
  <si>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</si>
  <si>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</si>
  <si>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</si>
  <si>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</si>
  <si>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</si>
  <si>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</si>
  <si>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</si>
  <si>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</si>
  <si>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</si>
  <si>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</si>
  <si>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</si>
  <si>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</si>
  <si>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</si>
  <si>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</si>
  <si>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</si>
  <si>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</si>
  <si>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</si>
  <si>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</si>
  <si>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</si>
  <si>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</si>
  <si>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</si>
  <si>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</si>
  <si>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</si>
  <si>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</si>
  <si>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</si>
  <si>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</si>
  <si>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</si>
  <si>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</si>
  <si>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</si>
  <si>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</si>
  <si>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</si>
  <si>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</si>
  <si>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</si>
  <si>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</si>
  <si>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</si>
  <si>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</si>
  <si>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</si>
  <si>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</si>
  <si>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</si>
  <si>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</si>
  <si>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</si>
  <si>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</si>
  <si>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</si>
  <si>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</si>
  <si>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</si>
  <si>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</si>
  <si>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</si>
  <si>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</si>
  <si>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</si>
  <si>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</si>
  <si>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</si>
  <si>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</si>
  <si>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</si>
  <si>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</si>
  <si>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</si>
  <si>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</si>
  <si>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</si>
  <si>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</si>
  <si>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</si>
  <si>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</si>
  <si>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</si>
  <si>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</si>
  <si>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</si>
  <si>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</si>
  <si>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</si>
  <si>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</si>
  <si>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</si>
  <si>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</si>
  <si>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</si>
  <si>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</si>
  <si>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</si>
  <si>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</si>
  <si>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</si>
  <si>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</si>
  <si>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</si>
  <si>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</si>
  <si>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</si>
  <si>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</si>
  <si>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</si>
  <si>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</si>
  <si>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</si>
  <si>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</si>
  <si>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</si>
  <si>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</si>
  <si>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</si>
  <si>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</si>
  <si>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</si>
  <si>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</si>
  <si>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</si>
  <si>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</si>
  <si>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</si>
  <si>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</si>
  <si>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</si>
  <si>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</si>
  <si>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</si>
  <si>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</si>
  <si>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</si>
  <si>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</si>
  <si>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</si>
  <si>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</si>
  <si>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</si>
  <si>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</si>
  <si>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</si>
  <si>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</si>
  <si>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</si>
  <si>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</si>
  <si>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</si>
  <si>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</si>
  <si>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</si>
  <si>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</si>
  <si>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</si>
  <si>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</si>
  <si>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</si>
  <si>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</si>
  <si>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</si>
  <si>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</si>
  <si>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</si>
  <si>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</si>
  <si>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</si>
  <si>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</si>
  <si>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</si>
  <si>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</si>
  <si>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</si>
  <si>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</si>
  <si>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</si>
  <si>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</si>
  <si>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</si>
  <si>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</si>
  <si>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</si>
  <si>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</si>
  <si>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</si>
  <si>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</si>
  <si>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</si>
  <si>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</si>
  <si>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</si>
  <si>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</si>
  <si>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</si>
  <si>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</si>
  <si>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</si>
  <si>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</si>
  <si>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</si>
  <si>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</si>
  <si>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</si>
  <si>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</si>
  <si>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</si>
  <si>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</si>
  <si>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</si>
  <si>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</si>
  <si>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</si>
  <si>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</si>
  <si>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</si>
  <si>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</si>
  <si>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</si>
  <si>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</si>
  <si>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</si>
  <si>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</si>
  <si>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</si>
  <si>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</si>
  <si>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</si>
  <si>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</si>
  <si>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</si>
  <si>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</si>
  <si>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</si>
  <si>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</si>
  <si>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</si>
  <si>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</si>
  <si>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</si>
  <si>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</si>
  <si>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</si>
  <si>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</si>
  <si>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</si>
  <si>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</si>
  <si>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</si>
  <si>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</si>
  <si>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</si>
  <si>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</si>
  <si>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</si>
  <si>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</si>
  <si>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</si>
  <si>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</si>
  <si>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</si>
  <si>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</si>
  <si>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</si>
  <si>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</si>
  <si>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</si>
  <si>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</si>
  <si>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</si>
  <si>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</si>
  <si>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</si>
  <si>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</si>
  <si>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</si>
  <si>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</si>
  <si>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</si>
  <si>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</si>
  <si>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</si>
  <si>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</si>
  <si>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</si>
  <si>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</si>
  <si>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</si>
  <si>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</si>
  <si>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</si>
  <si>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</si>
  <si>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</si>
  <si>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</si>
  <si>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</si>
  <si>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</si>
  <si>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</si>
  <si>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</si>
  <si>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</si>
  <si>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</si>
  <si>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</si>
  <si>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</si>
  <si>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</si>
  <si>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</si>
  <si>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</si>
  <si>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</si>
  <si>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</si>
  <si>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</si>
  <si>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</si>
  <si>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</si>
  <si>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</si>
  <si>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</si>
  <si>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</si>
  <si>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</si>
  <si>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</si>
  <si>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</si>
  <si>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</si>
  <si>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</si>
  <si>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</si>
  <si>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</si>
  <si>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</si>
  <si>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</si>
  <si>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</si>
  <si>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</si>
  <si>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</si>
  <si>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</si>
  <si>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</si>
  <si>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</si>
  <si>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</si>
  <si>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</si>
  <si>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</si>
  <si>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</si>
  <si>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</si>
  <si>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</si>
  <si>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</si>
  <si>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</si>
  <si>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</si>
  <si>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</si>
  <si>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</si>
  <si>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</si>
  <si>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</si>
  <si>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</si>
  <si>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</si>
  <si>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</si>
  <si>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</si>
  <si>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</si>
  <si>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</si>
  <si>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</si>
  <si>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</si>
  <si>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</si>
  <si>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</si>
  <si>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</si>
  <si>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</si>
  <si>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</si>
  <si>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</si>
  <si>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</si>
  <si>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</si>
  <si>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</si>
  <si>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</si>
  <si>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</si>
  <si>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</si>
  <si>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</si>
  <si>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</si>
  <si>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</si>
  <si>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</si>
  <si>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</si>
  <si>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</si>
  <si>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</si>
  <si>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</si>
  <si>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</si>
  <si>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</si>
  <si>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</si>
  <si>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</si>
  <si>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</si>
  <si>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</si>
  <si>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</si>
  <si>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</si>
  <si>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</si>
  <si>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</si>
  <si>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</si>
  <si>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</si>
  <si>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</si>
  <si>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</si>
  <si>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</si>
  <si>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</si>
  <si>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</si>
  <si>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</si>
  <si>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</si>
  <si>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</si>
  <si>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</si>
  <si>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</si>
  <si>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</si>
  <si>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</si>
  <si>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</si>
  <si>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</si>
  <si>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</si>
  <si>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</si>
  <si>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</si>
  <si>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</si>
  <si>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</si>
  <si>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</si>
  <si>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</si>
  <si>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</si>
  <si>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</si>
  <si>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</si>
  <si>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</si>
  <si>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</si>
  <si>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</si>
  <si>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</si>
  <si>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</si>
  <si>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</si>
  <si>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</si>
  <si>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</si>
  <si>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</si>
  <si>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</si>
  <si>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</si>
  <si>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</si>
  <si>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</si>
  <si>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</si>
  <si>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</si>
  <si>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</si>
  <si>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</si>
  <si>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</si>
  <si>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</si>
  <si>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</si>
  <si>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</si>
  <si>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</si>
  <si>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</si>
  <si>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</si>
  <si>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</si>
  <si>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</si>
  <si>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</si>
  <si>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</si>
  <si>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</si>
  <si>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</si>
  <si>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</si>
  <si>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</si>
  <si>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</si>
  <si>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</si>
  <si>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</si>
  <si>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</si>
  <si>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</si>
  <si>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</si>
  <si>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</si>
  <si>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</si>
  <si>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</si>
  <si>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</si>
  <si>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</si>
  <si>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</si>
  <si>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</si>
  <si>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</si>
  <si>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</si>
  <si>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</si>
  <si>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</si>
  <si>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</si>
  <si>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</si>
  <si>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</si>
  <si>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</si>
  <si>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</si>
  <si>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</si>
  <si>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</si>
  <si>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</si>
  <si>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</si>
  <si>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</si>
  <si>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</si>
  <si>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</si>
  <si>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</si>
  <si>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</si>
  <si>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</si>
  <si>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</si>
  <si>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</si>
  <si>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</si>
  <si>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</si>
  <si>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</si>
  <si>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</si>
  <si>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</si>
  <si>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</si>
  <si>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</si>
  <si>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</si>
  <si>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</si>
  <si>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</si>
  <si>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</si>
  <si>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</si>
  <si>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</si>
  <si>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</si>
  <si>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</si>
  <si>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</si>
  <si>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</si>
  <si>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</si>
  <si>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</si>
  <si>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</si>
  <si>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</si>
  <si>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</si>
  <si>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</si>
  <si>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</si>
  <si>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</si>
  <si>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</si>
  <si>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</si>
  <si>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</si>
  <si>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</si>
  <si>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</si>
  <si>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</si>
  <si>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</si>
  <si>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</si>
  <si>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</si>
  <si>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</si>
  <si>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</si>
  <si>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</si>
  <si>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</si>
  <si>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</si>
  <si>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</si>
  <si>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</si>
  <si>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</si>
  <si>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</si>
  <si>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</si>
  <si>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</si>
  <si>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</si>
  <si>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</si>
  <si>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</si>
  <si>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</si>
  <si>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</si>
  <si>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</si>
  <si>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</si>
  <si>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</si>
  <si>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</si>
  <si>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</si>
  <si>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</si>
  <si>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</si>
  <si>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</si>
  <si>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</si>
  <si>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</si>
  <si>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</si>
  <si>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</si>
  <si>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</si>
  <si>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</si>
  <si>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</si>
  <si>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</si>
  <si>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</si>
  <si>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</si>
  <si>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</si>
  <si>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</si>
  <si>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</si>
  <si>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</si>
  <si>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</si>
  <si>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</si>
  <si>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</si>
  <si>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</si>
  <si>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</si>
  <si>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</si>
  <si>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</si>
  <si>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</si>
  <si>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</si>
  <si>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</si>
  <si>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</si>
  <si>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</si>
  <si>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</si>
  <si>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</si>
  <si>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</si>
  <si>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</si>
  <si>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</si>
  <si>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</si>
  <si>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</si>
  <si>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</si>
  <si>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</si>
  <si>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</si>
  <si>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</si>
  <si>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</si>
  <si>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</si>
  <si>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</si>
  <si>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</si>
  <si>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</si>
  <si>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</si>
  <si>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</si>
  <si>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</si>
  <si>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</si>
  <si>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</si>
  <si>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</si>
  <si>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</si>
  <si>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</si>
  <si>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</si>
  <si>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</si>
  <si>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</si>
  <si>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</si>
  <si>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</si>
  <si>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</si>
  <si>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</si>
  <si>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</si>
  <si>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</si>
  <si>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</si>
  <si>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</si>
  <si>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</si>
  <si>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</si>
  <si>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</si>
  <si>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</si>
  <si>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</si>
  <si>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</si>
  <si>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</si>
  <si>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</si>
  <si>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</si>
  <si>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</si>
  <si>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</si>
  <si>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</si>
  <si>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</si>
  <si>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</si>
  <si>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</si>
  <si>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</si>
  <si>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</si>
  <si>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</si>
  <si>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</si>
  <si>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</si>
  <si>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</si>
  <si>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</si>
  <si>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</si>
  <si>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</si>
  <si>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</si>
  <si>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</si>
  <si>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</si>
  <si>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</si>
  <si>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</si>
  <si>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</si>
  <si>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</si>
  <si>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</si>
  <si>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</si>
  <si>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</si>
  <si>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</si>
  <si>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</si>
  <si>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</si>
  <si>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</si>
  <si>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</si>
  <si>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</si>
  <si>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</si>
  <si>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</si>
  <si>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</si>
  <si>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</si>
  <si>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</si>
  <si>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</si>
  <si>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</si>
  <si>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</si>
  <si>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</si>
  <si>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</si>
  <si>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</si>
  <si>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</si>
  <si>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</si>
  <si>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</si>
  <si>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</si>
  <si>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</si>
  <si>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</si>
  <si>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</si>
  <si>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</si>
  <si>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</si>
  <si>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</si>
  <si>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</si>
  <si>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</si>
  <si>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</si>
  <si>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</si>
  <si>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</si>
  <si>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</si>
  <si>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</si>
  <si>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</si>
  <si>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</si>
  <si>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</si>
  <si>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</si>
  <si>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</si>
  <si>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</si>
  <si>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</si>
  <si>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</si>
  <si>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</si>
  <si>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</si>
  <si>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</si>
  <si>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</si>
  <si>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</si>
  <si>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</si>
  <si>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</si>
  <si>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</si>
  <si>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</si>
  <si>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</si>
  <si>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</si>
  <si>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</si>
  <si>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</si>
  <si>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</si>
  <si>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</si>
  <si>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</si>
  <si>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</si>
  <si>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</si>
  <si>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</si>
  <si>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</si>
  <si>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</si>
  <si>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</si>
  <si>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</si>
  <si>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</si>
  <si>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</si>
  <si>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</si>
  <si>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</si>
  <si>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</si>
  <si>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</si>
  <si>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</si>
  <si>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</si>
  <si>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</si>
  <si>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</si>
  <si>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</si>
  <si>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</si>
  <si>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</si>
  <si>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</si>
  <si>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</si>
  <si>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</si>
  <si>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</si>
  <si>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</si>
  <si>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</si>
  <si>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</si>
  <si>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</si>
  <si>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</si>
  <si>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</si>
  <si>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</si>
  <si>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</si>
  <si>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</si>
  <si>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</si>
  <si>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</si>
  <si>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</si>
  <si>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</si>
  <si>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</si>
  <si>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</si>
  <si>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</si>
  <si>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</si>
  <si>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</si>
  <si>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</si>
  <si>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</si>
  <si>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</si>
  <si>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</si>
  <si>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</si>
  <si>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</si>
  <si>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</si>
  <si>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</si>
  <si>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</si>
  <si>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</si>
  <si>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</si>
  <si>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</si>
  <si>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</si>
  <si>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</si>
  <si>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</si>
  <si>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</si>
  <si>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</si>
  <si>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</si>
  <si>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</si>
  <si>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</si>
  <si>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</si>
  <si>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</si>
  <si>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</si>
  <si>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</si>
  <si>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</si>
  <si>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</si>
  <si>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</si>
  <si>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</si>
  <si>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</si>
  <si>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</si>
  <si>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</si>
  <si>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</si>
  <si>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</si>
  <si>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</si>
  <si>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</si>
  <si>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</si>
  <si>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</si>
  <si>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</si>
  <si>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</si>
  <si>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</si>
  <si>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</si>
  <si>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</si>
  <si>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</si>
  <si>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</si>
  <si>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</si>
  <si>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</si>
  <si>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</si>
  <si>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</si>
  <si>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</si>
  <si>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</si>
  <si>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</si>
  <si>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</si>
  <si>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</si>
  <si>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</si>
  <si>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</si>
  <si>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</si>
  <si>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</si>
  <si>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</si>
  <si>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</si>
  <si>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</si>
  <si>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</si>
  <si>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</si>
  <si>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</si>
  <si>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</si>
  <si>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</si>
  <si>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</si>
  <si>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</si>
  <si>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</si>
  <si>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</si>
  <si>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</si>
  <si>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</si>
  <si>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</si>
  <si>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</si>
  <si>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</si>
  <si>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</si>
  <si>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</si>
  <si>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</si>
  <si>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</si>
  <si>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</si>
  <si>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</si>
  <si>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</si>
  <si>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</si>
  <si>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</si>
  <si>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</si>
  <si>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</si>
  <si>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</si>
  <si>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</si>
  <si>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</si>
  <si>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</si>
  <si>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</si>
  <si>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</si>
  <si>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</si>
  <si>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</si>
  <si>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</si>
  <si>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</si>
  <si>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</si>
  <si>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</si>
  <si>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</si>
  <si>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</si>
  <si>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</si>
  <si>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</si>
  <si>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</si>
  <si>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</si>
  <si>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</si>
  <si>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</si>
  <si>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</si>
  <si>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</si>
  <si>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</si>
  <si>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</si>
  <si>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</si>
  <si>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</si>
  <si>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</si>
  <si>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</si>
  <si>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</si>
  <si>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</si>
  <si>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</si>
  <si>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</si>
  <si>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</si>
  <si>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</si>
  <si>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</si>
  <si>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</si>
  <si>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</si>
  <si>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</si>
  <si>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</si>
  <si>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</si>
  <si>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</si>
  <si>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</si>
  <si>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</si>
  <si>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</si>
  <si>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</si>
  <si>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</si>
  <si>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</si>
  <si>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</si>
  <si>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</si>
  <si>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</si>
  <si>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</si>
  <si>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</si>
  <si>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</si>
  <si>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</si>
  <si>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</si>
  <si>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</si>
  <si>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</si>
  <si>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</si>
  <si>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</si>
  <si>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</si>
  <si>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</si>
  <si>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</si>
  <si>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</si>
  <si>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</si>
  <si>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</si>
  <si>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</si>
  <si>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</si>
  <si>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</si>
  <si>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</si>
  <si>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</si>
  <si>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</si>
  <si>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</si>
  <si>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</si>
  <si>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</si>
  <si>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</si>
  <si>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</si>
  <si>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</si>
  <si>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</si>
  <si>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</si>
  <si>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</si>
  <si>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</si>
  <si>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</si>
  <si>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</si>
  <si>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</si>
  <si>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</si>
  <si>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</si>
  <si>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</si>
  <si>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</si>
  <si>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</si>
  <si>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</si>
  <si>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</si>
  <si>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</si>
  <si>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</si>
  <si>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</si>
  <si>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</si>
  <si>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</si>
  <si>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</si>
  <si>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</si>
  <si>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</si>
  <si>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</si>
  <si>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</si>
  <si>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</si>
  <si>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</si>
  <si>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</si>
  <si>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</si>
  <si>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</si>
  <si>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</si>
  <si>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</si>
  <si>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</si>
  <si>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</si>
  <si>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</si>
  <si>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</si>
  <si>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</si>
  <si>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</si>
  <si>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</si>
  <si>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</si>
  <si>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</si>
  <si>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</si>
  <si>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</si>
  <si>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</si>
  <si>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</si>
  <si>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</si>
  <si>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</si>
  <si>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</si>
  <si>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</si>
  <si>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</si>
  <si>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</si>
  <si>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</si>
  <si>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</si>
  <si>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</si>
  <si>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</si>
  <si>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</si>
  <si>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</si>
  <si>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</si>
  <si>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</si>
  <si>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</si>
  <si>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</si>
  <si>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</si>
  <si>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</si>
  <si>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</si>
  <si>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</si>
  <si>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</si>
  <si>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</si>
  <si>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</si>
  <si>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</si>
  <si>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</si>
  <si>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</si>
  <si>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</si>
  <si>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</si>
  <si>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</si>
  <si>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</si>
  <si>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</si>
  <si>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</si>
  <si>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</si>
  <si>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</si>
  <si>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</si>
  <si>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</si>
  <si>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</si>
  <si>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</si>
  <si>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</si>
  <si>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</si>
  <si>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</si>
  <si>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</si>
  <si>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</si>
  <si>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</si>
  <si>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</si>
  <si>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</si>
  <si>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</si>
  <si>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</si>
  <si>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</si>
  <si>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</si>
  <si>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</si>
  <si>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</si>
  <si>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</si>
  <si>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</si>
  <si>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</si>
  <si>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</si>
  <si>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</si>
  <si>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</si>
  <si>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</si>
  <si>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</si>
  <si>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</si>
  <si>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</si>
  <si>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</si>
  <si>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</si>
  <si>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</si>
  <si>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</si>
  <si>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</si>
  <si>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</si>
  <si>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</si>
  <si>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</si>
  <si>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</si>
  <si>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</si>
  <si>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</si>
  <si>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</si>
  <si>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</si>
  <si>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</si>
  <si>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</si>
  <si>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</si>
  <si>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</si>
  <si>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</si>
  <si>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</si>
  <si>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</si>
  <si>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</si>
  <si>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</si>
  <si>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</si>
  <si>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</si>
  <si>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</si>
  <si>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</si>
  <si>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</si>
  <si>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</si>
  <si>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</si>
  <si>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</si>
  <si>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</si>
  <si>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</si>
  <si>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</si>
  <si>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</si>
  <si>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</si>
  <si>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</si>
  <si>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</si>
  <si>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</si>
  <si>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</si>
  <si>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</si>
  <si>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</si>
  <si>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</si>
  <si>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</si>
  <si>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</si>
  <si>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</si>
  <si>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</si>
  <si>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</si>
  <si>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</si>
  <si>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</si>
  <si>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</si>
  <si>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</si>
  <si>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</si>
  <si>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</si>
  <si>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</si>
  <si>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</si>
  <si>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</si>
  <si>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</si>
  <si>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</si>
  <si>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</si>
  <si>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</si>
  <si>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</si>
  <si>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</si>
  <si>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</si>
  <si>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</si>
  <si>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</si>
  <si>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</si>
  <si>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</si>
  <si>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</si>
  <si>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</si>
  <si>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</si>
  <si>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</si>
  <si>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</si>
  <si>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</si>
  <si>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</si>
  <si>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</si>
  <si>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</si>
  <si>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</si>
  <si>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</si>
  <si>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</si>
  <si>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</si>
  <si>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</si>
  <si>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</si>
  <si>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</si>
  <si>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</si>
  <si>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</si>
  <si>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</si>
  <si>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</si>
  <si>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</si>
  <si>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</si>
  <si>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</si>
  <si>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</si>
  <si>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</si>
  <si>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</si>
  <si>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</si>
  <si>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</si>
  <si>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</si>
  <si>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</si>
  <si>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</si>
  <si>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</si>
  <si>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</si>
  <si>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</si>
  <si>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</si>
  <si>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</si>
  <si>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</si>
  <si>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</si>
  <si>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</si>
  <si>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</si>
  <si>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</si>
  <si>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</si>
  <si>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</si>
  <si>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</si>
  <si>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</si>
  <si>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</si>
  <si>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</si>
  <si>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</si>
  <si>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</si>
  <si>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</si>
  <si>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</si>
  <si>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</si>
  <si>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</si>
  <si>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</si>
  <si>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</si>
  <si>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</si>
  <si>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</si>
  <si>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</si>
  <si>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</si>
  <si>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</si>
  <si>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</si>
  <si>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</si>
  <si>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</si>
  <si>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</si>
  <si>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</si>
  <si>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</si>
  <si>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</si>
  <si>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</si>
  <si>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</si>
  <si>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</si>
  <si>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</si>
  <si>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</si>
  <si>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</si>
  <si>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</si>
  <si>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</si>
  <si>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</si>
  <si>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</si>
  <si>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</si>
  <si>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</si>
  <si>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</si>
  <si>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</si>
  <si>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</si>
  <si>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</si>
  <si>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</si>
  <si>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</si>
  <si>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</si>
  <si>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</si>
  <si>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</si>
  <si>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</si>
  <si>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</si>
  <si>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</si>
  <si>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</si>
  <si>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</si>
  <si>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</si>
  <si>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</si>
  <si>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</si>
  <si>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</si>
  <si>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</si>
  <si>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</si>
  <si>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</si>
  <si>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</si>
  <si>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</si>
  <si>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</si>
  <si>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</si>
  <si>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</si>
  <si>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</si>
  <si>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</si>
  <si>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</si>
  <si>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</si>
  <si>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</si>
  <si>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</si>
  <si>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</si>
  <si>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</si>
  <si>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</si>
  <si>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</si>
  <si>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</si>
  <si>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</si>
  <si>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</si>
  <si>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</si>
  <si>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</si>
  <si>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</si>
  <si>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</si>
  <si>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</si>
  <si>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</si>
  <si>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</si>
  <si>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</si>
  <si>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</si>
  <si>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</si>
  <si>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</si>
  <si>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</si>
  <si>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</si>
  <si>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</si>
  <si>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</si>
  <si>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</si>
  <si>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</si>
  <si>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</si>
  <si>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</si>
  <si>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</si>
  <si>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</si>
  <si>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</si>
  <si>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</si>
  <si>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</si>
  <si>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</si>
  <si>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</si>
  <si>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</si>
  <si>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</si>
  <si>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</si>
  <si>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</si>
  <si>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</si>
  <si>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</si>
  <si>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</si>
  <si>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</si>
  <si>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</si>
  <si>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</si>
  <si>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</si>
  <si>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</si>
  <si>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</si>
  <si>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</si>
  <si>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</si>
  <si>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</si>
  <si>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</si>
  <si>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</si>
  <si>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</si>
  <si>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</si>
  <si>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</si>
  <si>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</si>
  <si>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</si>
  <si>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</si>
  <si>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</si>
  <si>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</si>
  <si>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</si>
  <si>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</si>
  <si>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</si>
  <si>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</si>
  <si>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</si>
  <si>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</si>
  <si>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</si>
  <si>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</si>
  <si>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</si>
  <si>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</si>
  <si>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</si>
  <si>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</si>
  <si>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</si>
  <si>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</si>
  <si>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</si>
  <si>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</si>
  <si>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</si>
  <si>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</si>
  <si>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</si>
  <si>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</si>
  <si>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</si>
  <si>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</si>
  <si>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</si>
  <si>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</si>
  <si>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</si>
  <si>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</si>
  <si>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</si>
  <si>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</si>
  <si>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</si>
  <si>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</si>
  <si>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</si>
  <si>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</si>
  <si>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</si>
  <si>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</si>
  <si>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</si>
  <si>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</si>
  <si>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</si>
  <si>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</si>
  <si>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</si>
  <si>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</si>
  <si>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</si>
  <si>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</si>
  <si>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</si>
  <si>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</si>
  <si>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</si>
  <si>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</si>
  <si>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</si>
  <si>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</si>
  <si>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</si>
  <si>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</si>
  <si>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</si>
  <si>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</si>
  <si>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</si>
  <si>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</si>
  <si>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</si>
  <si>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</si>
  <si>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</si>
  <si>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</si>
  <si>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</si>
  <si>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</si>
  <si>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</si>
  <si>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</si>
  <si>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</si>
  <si>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</si>
  <si>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</si>
  <si>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</si>
  <si>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</si>
  <si>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</si>
  <si>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</si>
  <si>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</si>
  <si>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</si>
  <si>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</si>
  <si>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</si>
  <si>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</si>
  <si>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</si>
  <si>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</si>
  <si>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</si>
  <si>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</si>
  <si>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</si>
  <si>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</si>
  <si>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</si>
  <si>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</si>
  <si>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</si>
  <si>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</si>
  <si>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</si>
  <si>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</si>
  <si>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</si>
  <si>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</si>
  <si>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</si>
  <si>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</si>
  <si>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</si>
  <si>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</si>
  <si>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</si>
  <si>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</si>
  <si>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</si>
  <si>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</si>
  <si>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</si>
  <si>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</si>
  <si>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</si>
  <si>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</si>
  <si>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</si>
  <si>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</si>
  <si>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</si>
  <si>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</si>
  <si>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</si>
  <si>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</si>
  <si>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</si>
  <si>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</si>
  <si>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</si>
  <si>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</si>
  <si>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</si>
  <si>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</si>
  <si>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</si>
  <si>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</si>
  <si>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</si>
  <si>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</si>
  <si>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</si>
  <si>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</si>
  <si>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</si>
  <si>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</si>
  <si>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</si>
  <si>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</si>
  <si>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</si>
  <si>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</si>
  <si>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</si>
  <si>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</si>
  <si>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</si>
  <si>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</si>
  <si>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</si>
  <si>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</si>
  <si>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</si>
  <si>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</si>
  <si>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</si>
  <si>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</si>
  <si>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</si>
  <si>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</si>
  <si>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</si>
  <si>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</si>
  <si>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</si>
  <si>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</si>
  <si>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</si>
  <si>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</si>
  <si>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</si>
  <si>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</si>
  <si>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</si>
  <si>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</si>
  <si>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</si>
  <si>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</si>
  <si>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</si>
  <si>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</si>
  <si>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</si>
  <si>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</si>
  <si>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</si>
  <si>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</si>
  <si>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</si>
  <si>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</si>
  <si>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</si>
  <si>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</si>
  <si>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</si>
  <si>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</si>
  <si>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</si>
  <si>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</si>
  <si>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</si>
  <si>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</si>
  <si>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</si>
  <si>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</si>
  <si>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</si>
  <si>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</si>
  <si>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</si>
  <si>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</si>
  <si>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</si>
  <si>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</si>
  <si>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</si>
  <si>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</si>
  <si>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</si>
  <si>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</si>
  <si>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</si>
  <si>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</si>
  <si>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</si>
  <si>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</si>
  <si>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</si>
  <si>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</si>
  <si>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</si>
  <si>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</si>
  <si>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</si>
  <si>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</si>
  <si>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</si>
  <si>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</si>
  <si>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</si>
  <si>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</si>
  <si>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</si>
  <si>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</si>
  <si>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</si>
  <si>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</si>
  <si>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</si>
  <si>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</si>
  <si>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</si>
  <si>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</si>
  <si>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</si>
  <si>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</si>
  <si>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</si>
  <si>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</si>
  <si>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</si>
  <si>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</si>
  <si>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</si>
  <si>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</si>
  <si>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</si>
  <si>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</si>
  <si>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</si>
  <si>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</si>
  <si>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</si>
  <si>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</si>
  <si>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</si>
  <si>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</si>
  <si>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</si>
  <si>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</si>
  <si>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</si>
  <si>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</si>
  <si>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</si>
  <si>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</si>
  <si>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</si>
  <si>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</si>
  <si>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</si>
  <si>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</si>
  <si>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</si>
  <si>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</si>
  <si>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</si>
  <si>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</si>
  <si>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</si>
  <si>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</si>
  <si>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</si>
  <si>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</si>
  <si>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</si>
  <si>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</si>
  <si>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</si>
  <si>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</si>
  <si>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</si>
  <si>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</si>
  <si>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</si>
  <si>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</si>
  <si>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</si>
  <si>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</si>
  <si>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</si>
  <si>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</si>
  <si>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</si>
  <si>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</si>
  <si>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</si>
  <si>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</si>
  <si>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</si>
  <si>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</si>
  <si>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</si>
  <si>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</si>
  <si>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</si>
  <si>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</si>
  <si>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</si>
  <si>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</si>
  <si>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</si>
  <si>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</si>
  <si>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</si>
  <si>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</si>
  <si>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</si>
  <si>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</si>
  <si>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</si>
  <si>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</si>
  <si>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</si>
  <si>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</si>
  <si>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</si>
  <si>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</si>
  <si>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</si>
  <si>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</si>
  <si>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</si>
  <si>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</si>
  <si>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</si>
  <si>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</si>
  <si>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</si>
  <si>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</si>
  <si>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</si>
  <si>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</si>
  <si>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</si>
  <si>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</si>
  <si>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</si>
  <si>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</si>
  <si>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</si>
  <si>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</si>
  <si>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</si>
  <si>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</si>
  <si>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</si>
  <si>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</si>
  <si>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</si>
  <si>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</si>
  <si>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</si>
  <si>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</si>
  <si>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</si>
  <si>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</si>
  <si>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</si>
  <si>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</si>
  <si>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</si>
  <si>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</si>
  <si>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</si>
  <si>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</si>
  <si>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</si>
  <si>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</si>
  <si>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</si>
  <si>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</si>
  <si>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</si>
  <si>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</si>
  <si>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</si>
  <si>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</si>
  <si>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</si>
  <si>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</si>
  <si>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</si>
  <si>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</si>
  <si>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</si>
  <si>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</si>
  <si>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</si>
  <si>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</si>
  <si>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</si>
  <si>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</si>
  <si>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</si>
  <si>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</si>
  <si>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</si>
  <si>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</si>
  <si>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</si>
  <si>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</si>
  <si>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</si>
  <si>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</si>
  <si>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</si>
  <si>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</si>
  <si>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</si>
  <si>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</si>
  <si>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</si>
  <si>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</si>
  <si>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</si>
  <si>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</si>
  <si>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</si>
  <si>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</si>
  <si>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</si>
  <si>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</si>
  <si>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</si>
  <si>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</si>
  <si>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</si>
  <si>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</si>
  <si>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</si>
  <si>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</si>
  <si>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</si>
  <si>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</si>
  <si>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</si>
  <si>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</si>
  <si>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</si>
  <si>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</si>
  <si>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</si>
  <si>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</si>
  <si>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</si>
  <si>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</si>
  <si>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</si>
  <si>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</si>
  <si>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</si>
  <si>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</si>
  <si>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</si>
  <si>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</si>
  <si>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</si>
  <si>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</si>
  <si>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</si>
  <si>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</si>
  <si>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</si>
  <si>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</si>
  <si>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</si>
  <si>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</si>
  <si>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</si>
  <si>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</si>
  <si>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</si>
  <si>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</si>
  <si>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</si>
  <si>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</si>
  <si>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</si>
  <si>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</si>
  <si>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</si>
  <si>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</si>
  <si>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</si>
  <si>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</si>
  <si>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</si>
  <si>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</si>
  <si>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</si>
  <si>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</si>
  <si>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</si>
  <si>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</si>
  <si>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</si>
  <si>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</si>
  <si>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</si>
  <si>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</si>
  <si>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</si>
  <si>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</si>
  <si>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</si>
  <si>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</si>
  <si>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</si>
  <si>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</si>
  <si>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</si>
  <si>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</si>
  <si>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</si>
  <si>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</si>
  <si>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</si>
  <si>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</si>
  <si>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</si>
  <si>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</si>
  <si>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</si>
  <si>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</si>
  <si>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</si>
  <si>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</si>
  <si>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</si>
  <si>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</si>
  <si>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</si>
  <si>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</si>
  <si>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</si>
  <si>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</si>
  <si>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</si>
  <si>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</si>
  <si>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</si>
  <si>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</si>
  <si>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</si>
  <si>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</si>
  <si>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</si>
  <si>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</si>
  <si>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</si>
  <si>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</si>
  <si>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</si>
  <si>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</si>
  <si>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</si>
  <si>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</si>
  <si>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</si>
  <si>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</si>
  <si>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</si>
  <si>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</si>
  <si>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</si>
  <si>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</si>
  <si>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</si>
  <si>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</si>
  <si>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</si>
  <si>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</si>
  <si>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</si>
  <si>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</si>
  <si>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</si>
  <si>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</si>
  <si>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</si>
  <si>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</si>
  <si>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</si>
  <si>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</si>
  <si>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</si>
  <si>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</si>
  <si>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</si>
  <si>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</si>
  <si>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</si>
  <si>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</si>
  <si>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</si>
  <si>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</si>
  <si>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</si>
  <si>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</si>
  <si>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</si>
  <si>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</si>
  <si>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</si>
  <si>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</si>
  <si>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</si>
  <si>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</si>
  <si>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</si>
  <si>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</si>
  <si>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</si>
  <si>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</si>
  <si>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</si>
  <si>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</si>
  <si>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</si>
  <si>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</si>
  <si>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</si>
  <si>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</si>
  <si>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</si>
  <si>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</si>
  <si>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</si>
  <si>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</si>
  <si>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</si>
  <si>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</si>
  <si>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</si>
  <si>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</si>
  <si>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</si>
  <si>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</si>
  <si>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</si>
  <si>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</si>
  <si>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</si>
  <si>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</si>
  <si>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</si>
  <si>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</si>
  <si>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</si>
  <si>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</si>
  <si>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</si>
  <si>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</si>
  <si>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</si>
  <si>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</si>
  <si>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</si>
  <si>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</si>
  <si>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</si>
  <si>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</si>
  <si>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</si>
  <si>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</si>
  <si>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</si>
  <si>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</si>
  <si>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</si>
  <si>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</si>
  <si>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</si>
  <si>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</si>
  <si>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</si>
  <si>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</si>
  <si>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</si>
  <si>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</si>
  <si>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</si>
  <si>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</si>
  <si>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</si>
  <si>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</si>
  <si>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</si>
  <si>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</si>
  <si>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</si>
  <si>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</si>
  <si>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</si>
  <si>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</si>
  <si>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</si>
  <si>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</si>
  <si>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</si>
  <si>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</si>
  <si>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</si>
  <si>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</si>
  <si>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</si>
  <si>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</si>
  <si>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</si>
  <si>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</si>
  <si>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</si>
  <si>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</si>
  <si>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</si>
  <si>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</si>
  <si>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</si>
  <si>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</si>
  <si>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</si>
  <si>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</si>
  <si>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</si>
  <si>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</si>
  <si>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</si>
  <si>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</si>
  <si>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</si>
  <si>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</si>
  <si>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</si>
  <si>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</si>
  <si>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</si>
  <si>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</si>
  <si>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</si>
  <si>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</si>
  <si>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</si>
  <si>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</si>
  <si>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</si>
  <si>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</si>
  <si>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</si>
  <si>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</si>
  <si>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</si>
  <si>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</si>
  <si>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</si>
  <si>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</si>
  <si>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</si>
  <si>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</si>
  <si>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</si>
  <si>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</si>
  <si>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</si>
  <si>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</si>
  <si>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</si>
  <si>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</si>
  <si>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</si>
  <si>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</si>
  <si>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</si>
  <si>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</si>
  <si>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</si>
  <si>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</si>
  <si>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</si>
  <si>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</si>
  <si>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</si>
  <si>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</si>
  <si>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</si>
  <si>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</si>
  <si>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</si>
  <si>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</si>
  <si>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</si>
  <si>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</si>
  <si>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</si>
  <si>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</si>
  <si>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</si>
  <si>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</si>
  <si>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</si>
  <si>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</si>
  <si>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</si>
  <si>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</si>
  <si>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</si>
  <si>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</si>
  <si>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</si>
  <si>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</si>
  <si>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</si>
  <si>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</si>
  <si>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</si>
  <si>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</si>
  <si>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</si>
  <si>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</si>
  <si>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</si>
  <si>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</si>
  <si>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</si>
  <si>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</si>
  <si>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</si>
  <si>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</si>
  <si>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</si>
  <si>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</si>
  <si>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</si>
  <si>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</si>
  <si>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</si>
  <si>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</si>
  <si>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</si>
  <si>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</si>
  <si>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</si>
  <si>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</si>
  <si>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</si>
  <si>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</si>
  <si>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</si>
  <si>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</si>
  <si>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</si>
  <si>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</si>
  <si>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</si>
  <si>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</si>
  <si>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</si>
  <si>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</si>
  <si>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</si>
  <si>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</si>
  <si>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</si>
  <si>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</si>
  <si>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</si>
  <si>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</si>
  <si>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</si>
  <si>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</si>
  <si>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</si>
  <si>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</si>
  <si>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</si>
  <si>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</si>
  <si>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</si>
  <si>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</si>
  <si>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</si>
  <si>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</si>
  <si>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</si>
  <si>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</si>
  <si>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</si>
  <si>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</si>
  <si>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</si>
  <si>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</si>
  <si>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</si>
  <si>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</si>
  <si>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</si>
  <si>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</si>
  <si>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</si>
  <si>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</si>
  <si>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</si>
  <si>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</si>
  <si>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</si>
  <si>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</si>
  <si>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</si>
  <si>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</si>
  <si>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</si>
  <si>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</si>
  <si>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</si>
  <si>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</si>
  <si>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</si>
  <si>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</si>
  <si>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</si>
  <si>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</si>
  <si>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</si>
  <si>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</si>
  <si>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</si>
  <si>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</si>
  <si>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</si>
  <si>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</si>
  <si>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</si>
  <si>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</si>
  <si>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</si>
  <si>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</si>
  <si>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</si>
  <si>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</si>
  <si>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</si>
  <si>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</si>
  <si>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</si>
  <si>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</si>
  <si>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</si>
  <si>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</si>
  <si>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</si>
  <si>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</si>
  <si>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</si>
  <si>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</si>
  <si>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</si>
  <si>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</si>
  <si>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</si>
  <si>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</si>
  <si>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</si>
  <si>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</si>
  <si>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</si>
  <si>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</si>
  <si>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</si>
  <si>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</si>
  <si>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</si>
  <si>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</si>
  <si>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</si>
  <si>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</si>
  <si>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</si>
  <si>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</si>
  <si>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</si>
  <si>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</si>
  <si>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</si>
  <si>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</si>
  <si>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</si>
  <si>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</si>
  <si>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</si>
  <si>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</si>
  <si>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</si>
  <si>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</si>
  <si>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</si>
  <si>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</si>
  <si>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</si>
  <si>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</si>
  <si>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</si>
  <si>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</si>
  <si>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</si>
  <si>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</si>
  <si>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</si>
  <si>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</si>
  <si>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</si>
  <si>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</si>
  <si>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</si>
  <si>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</si>
  <si>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</si>
  <si>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</si>
  <si>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</si>
  <si>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</si>
  <si>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</si>
  <si>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</si>
  <si>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</si>
  <si>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</si>
  <si>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</si>
  <si>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</si>
  <si>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</si>
  <si>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</si>
  <si>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</si>
  <si>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</si>
  <si>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</si>
  <si>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</si>
  <si>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</si>
  <si>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</si>
  <si>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</si>
  <si>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</si>
  <si>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</si>
  <si>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</si>
  <si>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</si>
  <si>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</si>
  <si>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</si>
  <si>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</si>
  <si>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</si>
  <si>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</si>
  <si>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</si>
  <si>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</si>
  <si>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</si>
  <si>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</si>
  <si>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</si>
  <si>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</si>
  <si>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</si>
  <si>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</si>
  <si>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</si>
  <si>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</si>
  <si>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</si>
  <si>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</si>
  <si>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</si>
  <si>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</si>
  <si>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</si>
  <si>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</si>
  <si>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</si>
  <si>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</si>
  <si>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</si>
  <si>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</si>
  <si>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</si>
  <si>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</si>
  <si>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</si>
  <si>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</si>
  <si>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</si>
  <si>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</si>
  <si>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</si>
  <si>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</si>
  <si>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</si>
  <si>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</si>
  <si>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</si>
  <si>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</si>
  <si>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</si>
  <si>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</si>
  <si>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</si>
  <si>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</si>
  <si>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</si>
  <si>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</si>
  <si>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</si>
  <si>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</si>
  <si>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</si>
  <si>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</si>
  <si>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</si>
  <si>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</si>
  <si>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</si>
  <si>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</si>
  <si>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</si>
  <si>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</si>
  <si>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</si>
  <si>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</si>
  <si>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</si>
  <si>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</si>
  <si>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</si>
  <si>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</si>
  <si>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</si>
  <si>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</si>
  <si>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</si>
  <si>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</si>
  <si>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</si>
  <si>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</si>
  <si>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</si>
  <si>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</si>
  <si>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</si>
  <si>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</si>
  <si>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</si>
  <si>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</si>
  <si>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</si>
  <si>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</si>
  <si>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</si>
  <si>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</si>
  <si>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</si>
  <si>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</si>
  <si>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</si>
  <si>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</si>
  <si>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</si>
  <si>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</si>
  <si>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</si>
  <si>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</si>
  <si>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</si>
  <si>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</si>
  <si>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</si>
  <si>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</si>
  <si>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</si>
  <si>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</si>
  <si>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</si>
  <si>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</si>
  <si>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</si>
  <si>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</si>
  <si>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</si>
  <si>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</si>
  <si>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</si>
  <si>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</si>
  <si>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</si>
  <si>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</si>
  <si>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</si>
  <si>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</si>
  <si>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</si>
  <si>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</si>
  <si>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</si>
  <si>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</si>
  <si>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</si>
  <si>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</si>
  <si>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</si>
  <si>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</si>
  <si>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</si>
  <si>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</si>
  <si>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</si>
  <si>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</si>
  <si>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</si>
  <si>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</si>
  <si>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</si>
  <si>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</si>
  <si>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</si>
  <si>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</si>
  <si>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</si>
  <si>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</si>
  <si>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</si>
  <si>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</si>
  <si>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</si>
  <si>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</si>
  <si>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</si>
  <si>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</si>
  <si>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</si>
  <si>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</si>
  <si>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</si>
  <si>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</si>
  <si>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</si>
  <si>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</si>
  <si>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</si>
  <si>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</si>
  <si>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</si>
  <si>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</si>
  <si>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</si>
  <si>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</si>
  <si>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</si>
  <si>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</si>
  <si>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</si>
  <si>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</si>
  <si>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</si>
  <si>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</si>
  <si>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</si>
  <si>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</si>
  <si>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</si>
  <si>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</si>
  <si>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</si>
  <si>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</si>
  <si>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</si>
  <si>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</si>
  <si>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</si>
  <si>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</si>
  <si>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</si>
  <si>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</si>
  <si>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</si>
  <si>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</si>
  <si>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</si>
  <si>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</si>
  <si>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</si>
  <si>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</si>
  <si>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</si>
  <si>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</si>
  <si>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</si>
  <si>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</si>
  <si>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</si>
  <si>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</si>
  <si>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</si>
  <si>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</si>
  <si>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</si>
  <si>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</si>
  <si>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</si>
  <si>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</si>
  <si>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</si>
  <si>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</si>
  <si>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</si>
  <si>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</si>
  <si>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</si>
  <si>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</si>
  <si>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</si>
  <si>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</si>
  <si>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</si>
  <si>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</si>
  <si>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</si>
  <si>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</si>
  <si>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</si>
  <si>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</si>
  <si>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</si>
  <si>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</si>
  <si>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</si>
  <si>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</si>
  <si>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</si>
  <si>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</si>
  <si>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</si>
  <si>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</si>
  <si>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</si>
  <si>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</si>
  <si>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</si>
  <si>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</si>
  <si>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</si>
  <si>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</si>
  <si>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</si>
  <si>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</si>
  <si>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</si>
  <si>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</si>
  <si>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</si>
  <si>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</si>
  <si>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</si>
  <si>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</si>
  <si>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</si>
  <si>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</si>
  <si>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</si>
  <si>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</si>
  <si>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</si>
  <si>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</si>
  <si>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</si>
  <si>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</si>
  <si>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</si>
  <si>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</si>
  <si>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</si>
  <si>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</si>
  <si>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</si>
  <si>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</si>
  <si>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</si>
  <si>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</si>
  <si>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</si>
  <si>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</si>
  <si>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</si>
  <si>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</si>
  <si>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</si>
  <si>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</si>
  <si>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</si>
  <si>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</si>
  <si>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</si>
  <si>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</si>
  <si>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</si>
  <si>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</si>
  <si>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</si>
  <si>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</si>
  <si>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</si>
  <si>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</si>
  <si>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</si>
  <si>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</si>
  <si>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</si>
  <si>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</si>
  <si>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</si>
  <si>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</si>
  <si>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</si>
  <si>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</si>
  <si>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</si>
  <si>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</si>
  <si>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</si>
  <si>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</si>
  <si>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</si>
  <si>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</si>
  <si>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</si>
  <si>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</si>
  <si>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</si>
  <si>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</si>
  <si>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</si>
  <si>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</si>
  <si>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</si>
  <si>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</si>
  <si>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</si>
  <si>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</si>
  <si>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</si>
  <si>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</si>
  <si>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</si>
  <si>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</si>
  <si>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</si>
  <si>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</si>
  <si>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</si>
  <si>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</si>
  <si>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</si>
  <si>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</si>
  <si>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</si>
  <si>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</si>
  <si>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</si>
  <si>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</si>
  <si>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</si>
  <si>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</si>
  <si>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</si>
  <si>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</si>
  <si>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</si>
  <si>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</si>
  <si>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</si>
  <si>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</si>
  <si>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</si>
  <si>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</si>
  <si>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</si>
  <si>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</si>
  <si>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</si>
  <si>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</si>
  <si>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</si>
  <si>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</si>
  <si>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</si>
  <si>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</si>
  <si>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</si>
  <si>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</si>
  <si>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</si>
  <si>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</si>
  <si>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</si>
  <si>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</si>
  <si>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</si>
  <si>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</si>
  <si>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</si>
  <si>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</si>
  <si>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</si>
  <si>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</si>
  <si>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</si>
  <si>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</si>
  <si>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</si>
  <si>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</si>
  <si>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</si>
  <si>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</si>
  <si>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</si>
  <si>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</si>
  <si>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</si>
  <si>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</si>
  <si>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</si>
  <si>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</si>
  <si>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</si>
  <si>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</si>
  <si>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</si>
  <si>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</si>
  <si>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</si>
  <si>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</si>
  <si>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</si>
  <si>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</si>
  <si>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</si>
  <si>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</si>
  <si>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</si>
  <si>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</si>
  <si>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</si>
  <si>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</si>
  <si>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</si>
  <si>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</si>
  <si>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</si>
  <si>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</si>
  <si>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</si>
  <si>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</si>
  <si>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</si>
  <si>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</si>
  <si>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</si>
  <si>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</si>
  <si>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</si>
  <si>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</si>
  <si>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</si>
  <si>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</si>
  <si>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</si>
  <si>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</si>
  <si>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</si>
  <si>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</si>
  <si>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</si>
  <si>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</si>
  <si>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</si>
  <si>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</si>
  <si>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</si>
  <si>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</si>
  <si>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</si>
  <si>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</si>
  <si>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</si>
  <si>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</si>
  <si>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</si>
  <si>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</si>
  <si>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</si>
  <si>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</si>
  <si>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</si>
  <si>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</si>
  <si>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</si>
  <si>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</si>
  <si>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</si>
  <si>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</si>
  <si>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</si>
  <si>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</si>
  <si>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</si>
  <si>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</si>
  <si>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</si>
  <si>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</si>
  <si>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</si>
  <si>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</si>
  <si>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</si>
  <si>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</si>
  <si>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</si>
  <si>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</si>
  <si>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</si>
  <si>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</si>
  <si>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</si>
  <si>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</si>
  <si>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</si>
  <si>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</si>
  <si>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</si>
  <si>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</si>
  <si>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</si>
  <si>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</si>
  <si>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</si>
  <si>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</si>
  <si>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</si>
  <si>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</si>
  <si>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</si>
  <si>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</si>
  <si>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</si>
  <si>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</si>
  <si>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</si>
  <si>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</si>
  <si>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</si>
  <si>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</si>
  <si>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</si>
  <si>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</si>
  <si>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</si>
  <si>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</si>
  <si>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</si>
  <si>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</si>
  <si>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</si>
  <si>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</si>
  <si>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</si>
  <si>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</si>
  <si>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</si>
  <si>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</si>
  <si>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</si>
  <si>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</si>
  <si>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</si>
  <si>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</si>
  <si>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</si>
  <si>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</si>
  <si>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</si>
  <si>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</si>
  <si>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</si>
  <si>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</si>
  <si>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</si>
  <si>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</si>
  <si>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</si>
  <si>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</si>
  <si>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</si>
  <si>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</si>
  <si>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</si>
  <si>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</si>
  <si>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</si>
  <si>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</si>
  <si>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</si>
  <si>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</si>
  <si>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</si>
  <si>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</si>
  <si>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</si>
  <si>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</si>
  <si>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</si>
  <si>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</si>
  <si>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</si>
  <si>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</si>
  <si>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</si>
  <si>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</si>
  <si>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</si>
  <si>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</si>
  <si>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</si>
  <si>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</si>
  <si>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</si>
  <si>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</si>
  <si>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</si>
  <si>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</si>
  <si>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</si>
  <si>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</si>
  <si>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</si>
  <si>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</si>
  <si>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</si>
  <si>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</si>
  <si>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</si>
  <si>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</si>
  <si>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</si>
  <si>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</si>
  <si>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</si>
  <si>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</si>
  <si>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</si>
  <si>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</si>
  <si>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</si>
  <si>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</si>
  <si>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</si>
  <si>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</si>
  <si>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</si>
  <si>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</si>
  <si>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</si>
  <si>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</si>
  <si>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</si>
  <si>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</si>
  <si>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</si>
  <si>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</si>
  <si>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</si>
  <si>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</si>
  <si>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</si>
  <si>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</si>
  <si>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</si>
  <si>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</si>
  <si>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</si>
  <si>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</si>
  <si>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</si>
  <si>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</si>
  <si>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</si>
  <si>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</si>
  <si>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</si>
  <si>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</si>
  <si>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</si>
  <si>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</si>
  <si>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</si>
  <si>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</si>
  <si>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</si>
  <si>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</si>
  <si>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</si>
  <si>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</si>
  <si>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</si>
  <si>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</si>
  <si>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</si>
  <si>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</si>
  <si>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</si>
  <si>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</si>
  <si>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</si>
  <si>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</si>
  <si>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</si>
  <si>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</si>
  <si>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</si>
  <si>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</si>
  <si>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</si>
  <si>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</si>
  <si>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</si>
  <si>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</si>
  <si>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</si>
  <si>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</si>
  <si>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</si>
  <si>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</si>
  <si>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</si>
  <si>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</si>
  <si>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</si>
  <si>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</si>
  <si>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</si>
  <si>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</si>
  <si>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</si>
  <si>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</si>
  <si>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</si>
  <si>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</si>
  <si>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</si>
  <si>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</si>
  <si>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</si>
  <si>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</si>
  <si>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</si>
  <si>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</si>
  <si>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</si>
  <si>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</si>
  <si>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</si>
  <si>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</si>
  <si>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</si>
  <si>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</si>
  <si>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</si>
  <si>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</si>
  <si>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</si>
  <si>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</si>
  <si>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</si>
  <si>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</si>
  <si>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</si>
  <si>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</si>
  <si>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</si>
  <si>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</si>
  <si>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</si>
  <si>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</si>
  <si>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</si>
  <si>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</si>
  <si>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</si>
  <si>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</si>
  <si>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</si>
  <si>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</si>
  <si>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</si>
  <si>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</si>
  <si>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</si>
  <si>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</si>
  <si>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</si>
  <si>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</si>
  <si>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</si>
  <si>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</si>
  <si>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</si>
  <si>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</si>
  <si>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</si>
  <si>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</si>
  <si>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</si>
  <si>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</si>
  <si>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</si>
  <si>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</si>
  <si>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</si>
  <si>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</si>
  <si>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</si>
  <si>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</si>
  <si>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</si>
  <si>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</si>
  <si>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</si>
  <si>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</si>
  <si>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</si>
  <si>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</si>
  <si>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</si>
  <si>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</si>
  <si>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</si>
  <si>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</si>
  <si>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</si>
  <si>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</si>
  <si>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</si>
  <si>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</si>
  <si>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</si>
  <si>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</si>
  <si>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</si>
  <si>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</si>
  <si>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</si>
  <si>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</si>
  <si>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</si>
  <si>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</si>
  <si>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</si>
  <si>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</si>
  <si>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</si>
  <si>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</si>
  <si>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</si>
  <si>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</si>
  <si>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</si>
  <si>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</si>
  <si>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</si>
  <si>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</si>
  <si>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</si>
  <si>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</si>
  <si>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</si>
  <si>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</si>
  <si>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</si>
  <si>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</si>
  <si>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</si>
  <si>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</si>
  <si>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</si>
  <si>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</si>
  <si>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</si>
  <si>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</si>
  <si>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</si>
  <si>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</si>
  <si>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</si>
  <si>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</si>
  <si>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</si>
  <si>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</si>
  <si>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</si>
  <si>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</si>
  <si>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</si>
  <si>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</si>
  <si>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</si>
  <si>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</si>
  <si>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</si>
  <si>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</si>
  <si>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</si>
  <si>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</si>
  <si>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</si>
  <si>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</si>
  <si>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</si>
  <si>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</si>
  <si>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</si>
  <si>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</si>
  <si>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</si>
  <si>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</si>
  <si>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</si>
  <si>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</si>
  <si>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</si>
  <si>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</si>
  <si>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</si>
  <si>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</si>
  <si>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</si>
  <si>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</si>
  <si>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</si>
  <si>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</si>
  <si>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</si>
  <si>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</si>
  <si>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</si>
  <si>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</si>
  <si>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</si>
  <si>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</si>
  <si>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</si>
  <si>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</si>
  <si>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</si>
  <si>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</si>
  <si>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</si>
  <si>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</si>
  <si>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</si>
  <si>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</si>
  <si>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</si>
  <si>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</si>
  <si>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</si>
  <si>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</si>
  <si>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</si>
  <si>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</si>
  <si>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</si>
  <si>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</si>
  <si>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</si>
  <si>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</si>
  <si>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</si>
  <si>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</si>
  <si>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</si>
  <si>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</si>
  <si>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</si>
  <si>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</si>
  <si>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</si>
  <si>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</si>
  <si>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</si>
  <si>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</si>
  <si>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</si>
  <si>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</si>
  <si>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</si>
  <si>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</si>
  <si>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</si>
  <si>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</si>
  <si>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</si>
  <si>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</si>
  <si>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</si>
  <si>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</si>
  <si>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</si>
  <si>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</si>
  <si>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</si>
  <si>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</si>
  <si>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</si>
  <si>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</si>
  <si>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</si>
  <si>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</si>
  <si>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</si>
  <si>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</si>
  <si>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</si>
  <si>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</si>
  <si>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</si>
  <si>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</si>
  <si>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</si>
  <si>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</si>
  <si>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</si>
  <si>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</si>
  <si>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</si>
  <si>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</si>
  <si>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</si>
  <si>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</si>
  <si>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</si>
  <si>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</si>
  <si>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</si>
  <si>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</si>
  <si>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</si>
  <si>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</si>
  <si>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</si>
  <si>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</si>
  <si>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</si>
  <si>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</si>
  <si>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</si>
  <si>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</si>
  <si>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</si>
  <si>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</si>
  <si>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</si>
  <si>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</si>
  <si>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</si>
  <si>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</si>
  <si>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</si>
  <si>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</si>
  <si>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</si>
  <si>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</si>
  <si>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</si>
  <si>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</si>
  <si>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</si>
  <si>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</si>
  <si>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</si>
  <si>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</si>
  <si>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</si>
  <si>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</si>
  <si>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</si>
  <si>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</si>
  <si>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</si>
  <si>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</si>
  <si>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</si>
  <si>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</si>
  <si>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</si>
  <si>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</si>
  <si>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</si>
  <si>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</si>
  <si>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</si>
  <si>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</si>
  <si>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</si>
  <si>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</si>
  <si>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</si>
  <si>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</si>
  <si>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</si>
  <si>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</si>
  <si>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</si>
  <si>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</si>
  <si>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</si>
  <si>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</si>
  <si>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</si>
  <si>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</si>
  <si>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</si>
  <si>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</si>
  <si>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</si>
  <si>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</si>
  <si>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</si>
  <si>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</si>
  <si>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</si>
  <si>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</si>
  <si>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</si>
  <si>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</si>
  <si>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</si>
  <si>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</si>
  <si>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</si>
  <si>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</si>
  <si>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</si>
  <si>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</si>
  <si>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</si>
  <si>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</si>
  <si>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</si>
  <si>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</si>
  <si>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</si>
  <si>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</si>
  <si>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</si>
  <si>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</si>
  <si>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</si>
  <si>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</si>
  <si>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</si>
  <si>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</si>
  <si>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</si>
  <si>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</si>
  <si>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</si>
  <si>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</si>
  <si>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</si>
  <si>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</si>
  <si>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</si>
  <si>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</si>
  <si>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</si>
  <si>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</si>
  <si>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</si>
  <si>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</si>
  <si>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</si>
  <si>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</si>
  <si>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</si>
  <si>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</si>
  <si>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</si>
  <si>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</si>
  <si>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</si>
  <si>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</si>
  <si>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</si>
  <si>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</si>
  <si>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</si>
  <si>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</si>
  <si>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</si>
  <si>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</si>
  <si>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</si>
  <si>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</si>
  <si>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</si>
  <si>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</si>
  <si>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</si>
  <si>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</si>
  <si>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</si>
  <si>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</si>
  <si>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</si>
  <si>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</si>
  <si>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</si>
  <si>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</si>
  <si>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</si>
  <si>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</si>
  <si>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</si>
  <si>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</si>
  <si>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</si>
  <si>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</si>
  <si>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</si>
  <si>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</si>
  <si>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</si>
  <si>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</si>
  <si>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</si>
  <si>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</si>
  <si>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</si>
  <si>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</si>
  <si>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</si>
  <si>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</si>
  <si>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</si>
  <si>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</si>
  <si>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</si>
  <si>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</si>
  <si>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</si>
  <si>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</si>
  <si>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</si>
  <si>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</si>
  <si>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</si>
  <si>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</si>
  <si>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</si>
  <si>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</si>
  <si>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</si>
  <si>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</si>
  <si>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</si>
  <si>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</si>
  <si>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</si>
  <si>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</si>
  <si>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</si>
  <si>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</si>
  <si>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</si>
  <si>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</si>
  <si>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</si>
  <si>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</si>
  <si>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</si>
  <si>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</si>
  <si>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</si>
  <si>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</si>
  <si>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</si>
  <si>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</si>
  <si>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</si>
  <si>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</si>
  <si>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</si>
  <si>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</si>
  <si>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</si>
  <si>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</si>
  <si>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</si>
  <si>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</si>
  <si>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</si>
  <si>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</si>
  <si>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</si>
  <si>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</si>
  <si>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</si>
  <si>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</si>
  <si>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</si>
  <si>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</si>
  <si>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</si>
  <si>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</si>
  <si>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</si>
  <si>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</si>
  <si>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</si>
  <si>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</si>
  <si>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</si>
  <si>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</si>
  <si>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</si>
  <si>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</si>
  <si>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</si>
  <si>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</si>
  <si>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</si>
  <si>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</si>
  <si>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</si>
  <si>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</si>
  <si>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</si>
  <si>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</si>
  <si>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</si>
  <si>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</si>
  <si>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</si>
  <si>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</si>
  <si>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</si>
  <si>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</si>
  <si>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</si>
  <si>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</si>
  <si>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</si>
  <si>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</si>
  <si>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</si>
  <si>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</si>
  <si>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</si>
  <si>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</si>
  <si>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</si>
  <si>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</si>
  <si>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</si>
  <si>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</si>
  <si>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</si>
  <si>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</si>
  <si>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</si>
  <si>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</si>
  <si>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</si>
  <si>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</si>
  <si>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</si>
  <si>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</si>
  <si>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</si>
  <si>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</si>
  <si>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</si>
  <si>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</si>
  <si>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</si>
  <si>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</si>
  <si>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</si>
  <si>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</si>
  <si>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</si>
  <si>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</si>
  <si>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</si>
  <si>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</si>
  <si>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</si>
  <si>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</si>
  <si>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</si>
  <si>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</si>
  <si>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</si>
  <si>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</si>
  <si>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</si>
  <si>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</si>
  <si>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</si>
  <si>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</si>
  <si>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</si>
  <si>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</si>
  <si>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</si>
  <si>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</si>
  <si>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</si>
  <si>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</si>
  <si>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</si>
  <si>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</si>
  <si>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</si>
  <si>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</si>
  <si>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</si>
  <si>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</si>
  <si>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</si>
  <si>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</si>
  <si>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</si>
  <si>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</si>
  <si>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</si>
  <si>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</si>
  <si>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</si>
  <si>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</si>
  <si>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</si>
  <si>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</si>
  <si>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</si>
  <si>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</si>
  <si>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</si>
  <si>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</si>
  <si>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</si>
  <si>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</si>
  <si>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</si>
  <si>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</si>
  <si>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</si>
  <si>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</si>
  <si>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</si>
  <si>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</si>
  <si>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</si>
  <si>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</si>
  <si>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</si>
  <si>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</si>
  <si>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</si>
  <si>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</si>
  <si>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</si>
  <si>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</si>
  <si>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</si>
  <si>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</si>
  <si>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</si>
  <si>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</si>
  <si>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</si>
  <si>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</si>
  <si>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</si>
  <si>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</si>
  <si>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</si>
  <si>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</si>
  <si>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</si>
  <si>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</si>
  <si>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</si>
  <si>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</si>
  <si>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</si>
  <si>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</si>
  <si>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</si>
  <si>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</si>
  <si>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</si>
  <si>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</si>
  <si>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</si>
  <si>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</si>
  <si>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</si>
  <si>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</si>
  <si>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</si>
  <si>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</si>
  <si>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</si>
  <si>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</si>
  <si>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</si>
  <si>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</si>
  <si>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</si>
  <si>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</si>
  <si>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</si>
  <si>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</si>
  <si>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</si>
  <si>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</si>
  <si>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</si>
  <si>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</si>
  <si>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</si>
  <si>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</si>
  <si>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</si>
  <si>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</si>
  <si>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</si>
  <si>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</si>
  <si>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</si>
  <si>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</si>
  <si>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</si>
  <si>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</si>
  <si>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</si>
  <si>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</si>
  <si>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</si>
  <si>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</si>
  <si>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</si>
  <si>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</si>
  <si>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</si>
  <si>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</si>
  <si>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</si>
  <si>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</si>
  <si>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</si>
  <si>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</si>
  <si>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</si>
  <si>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</si>
  <si>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</si>
  <si>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</si>
  <si>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</si>
  <si>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</si>
  <si>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</si>
  <si>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</si>
  <si>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</si>
  <si>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</si>
  <si>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</si>
  <si>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</si>
  <si>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</si>
  <si>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</si>
  <si>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</si>
  <si>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</si>
  <si>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</si>
  <si>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</si>
  <si>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</si>
  <si>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</si>
  <si>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</si>
  <si>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</si>
  <si>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</si>
  <si>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</si>
  <si>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</si>
  <si>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</si>
  <si>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</si>
  <si>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</si>
  <si>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</si>
  <si>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</si>
  <si>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</si>
  <si>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</si>
  <si>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</si>
  <si>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</si>
  <si>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</si>
  <si>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</si>
  <si>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</si>
  <si>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</si>
  <si>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</si>
  <si>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</si>
  <si>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</si>
  <si>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</si>
  <si>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</si>
  <si>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</si>
  <si>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</si>
  <si>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</si>
  <si>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</si>
  <si>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</si>
  <si>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</si>
  <si>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</si>
  <si>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</si>
  <si>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</si>
  <si>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</si>
  <si>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</si>
  <si>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</si>
  <si>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</si>
  <si>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</si>
  <si>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</si>
  <si>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</si>
  <si>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</si>
  <si>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</si>
  <si>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</si>
  <si>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</si>
  <si>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</si>
  <si>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</si>
  <si>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</si>
  <si>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</si>
  <si>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</si>
  <si>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</si>
  <si>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</si>
  <si>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</si>
  <si>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</si>
  <si>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</si>
  <si>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</si>
  <si>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</si>
  <si>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</si>
  <si>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</si>
  <si>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</si>
  <si>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</si>
  <si>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</si>
  <si>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</si>
  <si>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</si>
  <si>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</si>
  <si>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</si>
  <si>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</si>
  <si>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</si>
  <si>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</si>
  <si>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</si>
  <si>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</si>
  <si>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</si>
  <si>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</si>
  <si>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</si>
  <si>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</si>
  <si>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</si>
  <si>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</si>
  <si>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</si>
  <si>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</si>
  <si>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</si>
  <si>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</si>
  <si>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</si>
  <si>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</si>
  <si>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</si>
  <si>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</si>
  <si>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</si>
  <si>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</si>
  <si>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</si>
  <si>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</si>
  <si>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</si>
  <si>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</si>
  <si>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</si>
  <si>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</si>
  <si>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</si>
  <si>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</si>
  <si>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</si>
  <si>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</si>
  <si>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</si>
  <si>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</si>
  <si>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</si>
  <si>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</si>
  <si>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</si>
  <si>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</si>
  <si>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</si>
  <si>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</si>
  <si>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</si>
  <si>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</si>
  <si>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</si>
  <si>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</si>
  <si>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</si>
  <si>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</si>
  <si>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</si>
  <si>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</si>
  <si>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</si>
  <si>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</si>
  <si>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</si>
  <si>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</si>
  <si>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</si>
  <si>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</si>
  <si>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</si>
  <si>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</si>
  <si>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</si>
  <si>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</si>
  <si>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</si>
  <si>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</si>
  <si>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</si>
  <si>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</si>
  <si>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</si>
  <si>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</si>
  <si>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</si>
  <si>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</si>
  <si>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</si>
  <si>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</si>
  <si>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</si>
  <si>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</si>
  <si>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</si>
  <si>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</si>
  <si>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</si>
  <si>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</si>
  <si>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</si>
  <si>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</si>
  <si>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</si>
  <si>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</si>
  <si>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</si>
  <si>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</si>
  <si>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</si>
  <si>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</si>
  <si>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</si>
  <si>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</si>
  <si>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</si>
  <si>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</si>
  <si>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</si>
  <si>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</si>
  <si>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</si>
  <si>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</si>
  <si>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</si>
  <si>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</si>
  <si>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</si>
  <si>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</si>
  <si>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</si>
  <si>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</si>
  <si>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</si>
  <si>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</si>
  <si>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</si>
  <si>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</si>
  <si>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</si>
  <si>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</si>
  <si>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</si>
  <si>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</si>
  <si>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</si>
  <si>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</si>
  <si>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</si>
  <si>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</si>
  <si>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</si>
  <si>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</si>
  <si>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</si>
  <si>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</si>
  <si>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</si>
  <si>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</si>
  <si>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</si>
  <si>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</si>
  <si>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</si>
  <si>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</si>
  <si>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</si>
  <si>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</si>
  <si>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</si>
  <si>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</si>
  <si>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</si>
  <si>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</si>
  <si>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</si>
  <si>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</si>
  <si>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</si>
  <si>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</si>
  <si>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</si>
  <si>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</si>
  <si>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</si>
  <si>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</si>
  <si>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</si>
  <si>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</si>
  <si>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</si>
  <si>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</si>
  <si>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</si>
  <si>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</si>
  <si>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</si>
  <si>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</si>
  <si>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</si>
  <si>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</si>
  <si>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</si>
  <si>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</si>
  <si>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</si>
  <si>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</si>
  <si>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</si>
  <si>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</si>
  <si>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</si>
  <si>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</si>
  <si>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</si>
  <si>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</si>
  <si>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</si>
  <si>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</si>
  <si>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</si>
  <si>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</si>
  <si>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</si>
  <si>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</si>
  <si>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</si>
  <si>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</si>
  <si>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</si>
  <si>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</si>
  <si>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</si>
  <si>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</si>
  <si>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</si>
  <si>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</si>
  <si>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</si>
  <si>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</si>
  <si>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</si>
  <si>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</si>
  <si>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</si>
  <si>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</si>
  <si>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</si>
  <si>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</si>
  <si>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</si>
  <si>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</si>
  <si>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</si>
  <si>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</si>
  <si>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</si>
  <si>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</si>
  <si>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</si>
  <si>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</si>
  <si>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</si>
  <si>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</si>
  <si>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</si>
  <si>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</si>
  <si>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</si>
  <si>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</si>
  <si>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</si>
  <si>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</si>
  <si>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</si>
  <si>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</si>
  <si>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</si>
  <si>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</si>
  <si>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</si>
  <si>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</si>
  <si>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</si>
  <si>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</si>
  <si>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</si>
  <si>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</si>
  <si>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</si>
  <si>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</si>
  <si>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</si>
  <si>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</si>
  <si>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</si>
  <si>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</si>
  <si>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</si>
  <si>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</si>
  <si>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</si>
  <si>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</si>
  <si>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</si>
  <si>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</si>
  <si>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</si>
  <si>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</si>
  <si>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</si>
  <si>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</si>
  <si>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</si>
  <si>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</si>
  <si>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</si>
  <si>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</si>
  <si>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</si>
  <si>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</si>
  <si>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</si>
  <si>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</si>
  <si>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</si>
  <si>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</si>
  <si>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</si>
  <si>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</si>
  <si>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</si>
  <si>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</si>
  <si>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</si>
  <si>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</si>
  <si>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</si>
  <si>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</si>
  <si>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</si>
  <si>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</si>
  <si>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</si>
  <si>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</si>
  <si>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</si>
  <si>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</si>
  <si>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</si>
  <si>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</si>
  <si>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</si>
  <si>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</si>
  <si>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</si>
  <si>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</si>
  <si>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</si>
  <si>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</si>
  <si>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</si>
  <si>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</si>
  <si>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</si>
  <si>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</si>
  <si>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</si>
  <si>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</si>
  <si>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</si>
  <si>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</si>
  <si>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</si>
  <si>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</si>
  <si>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</si>
  <si>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</si>
  <si>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</si>
  <si>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</si>
  <si>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</si>
  <si>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</si>
  <si>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</si>
  <si>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</si>
  <si>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</si>
  <si>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</si>
  <si>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</si>
  <si>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</si>
  <si>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</si>
  <si>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</si>
  <si>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</si>
  <si>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</si>
  <si>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</si>
  <si>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</si>
  <si>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</si>
  <si>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</si>
  <si>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</si>
  <si>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</si>
  <si>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</si>
  <si>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</si>
  <si>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</si>
  <si>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</si>
  <si>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</si>
  <si>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</si>
  <si>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</si>
  <si>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</si>
  <si>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</si>
  <si>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</si>
  <si>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</si>
  <si>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</si>
  <si>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</si>
  <si>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</si>
  <si>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</si>
  <si>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</si>
  <si>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</si>
  <si>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</si>
  <si>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</si>
  <si>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</si>
  <si>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</si>
  <si>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</si>
  <si>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</si>
  <si>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</si>
  <si>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</si>
  <si>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</si>
  <si>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</si>
  <si>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</si>
  <si>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</si>
  <si>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</si>
  <si>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</si>
  <si>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</si>
  <si>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</si>
  <si>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</si>
  <si>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</si>
  <si>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</si>
  <si>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</si>
  <si>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</si>
  <si>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</si>
  <si>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</si>
  <si>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</si>
  <si>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</si>
  <si>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</si>
  <si>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</si>
  <si>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</si>
  <si>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</si>
  <si>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</si>
  <si>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</si>
  <si>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</si>
  <si>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</si>
  <si>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</si>
  <si>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</si>
  <si>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</si>
  <si>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</si>
  <si>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</si>
  <si>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</si>
  <si>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</si>
  <si>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</si>
  <si>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</si>
  <si>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</si>
  <si>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</si>
  <si>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</si>
  <si>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</si>
  <si>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</si>
  <si>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</si>
  <si>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</si>
  <si>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</si>
  <si>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</si>
  <si>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</si>
  <si>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</si>
  <si>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</si>
  <si>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</si>
  <si>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</si>
  <si>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</si>
  <si>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</si>
  <si>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</si>
  <si>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</si>
  <si>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</si>
  <si>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</si>
  <si>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</si>
  <si>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</si>
  <si>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</si>
  <si>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</si>
  <si>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</si>
  <si>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</si>
  <si>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</si>
  <si>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</si>
  <si>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</si>
  <si>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</si>
  <si>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</si>
  <si>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</si>
  <si>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</si>
  <si>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</si>
  <si>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</si>
  <si>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</si>
  <si>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</si>
  <si>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</si>
  <si>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</si>
  <si>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</si>
  <si>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</si>
  <si>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</si>
  <si>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</si>
  <si>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</si>
  <si>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</si>
  <si>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</si>
  <si>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</si>
  <si>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</si>
  <si>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</si>
  <si>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</si>
  <si>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</si>
  <si>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</si>
  <si>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</si>
  <si>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</si>
  <si>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</si>
  <si>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</si>
  <si>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</si>
  <si>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</si>
  <si>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</si>
  <si>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</si>
  <si>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</si>
  <si>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</si>
  <si>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</si>
  <si>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</si>
  <si>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</si>
  <si>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</si>
  <si>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</si>
  <si>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</si>
  <si>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</si>
  <si>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</si>
  <si>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</si>
  <si>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</si>
  <si>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</si>
  <si>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</si>
  <si>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</si>
  <si>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</si>
  <si>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</si>
  <si>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</si>
  <si>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</si>
  <si>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</si>
  <si>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</si>
  <si>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</si>
  <si>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</si>
  <si>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</si>
  <si>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</si>
  <si>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</si>
  <si>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</si>
  <si>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</si>
  <si>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</si>
  <si>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</si>
  <si>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</si>
  <si>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</si>
  <si>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</si>
  <si>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</si>
  <si>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</si>
  <si>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</si>
  <si>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</si>
  <si>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</si>
  <si>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</si>
  <si>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</si>
  <si>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</si>
  <si>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</si>
  <si>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</si>
  <si>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</si>
  <si>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</si>
  <si>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</si>
  <si>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</si>
  <si>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</si>
  <si>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</si>
  <si>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</si>
  <si>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</si>
  <si>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</si>
  <si>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</si>
  <si>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</si>
  <si>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</si>
  <si>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</si>
  <si>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</si>
  <si>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</si>
  <si>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</si>
  <si>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</si>
  <si>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</si>
  <si>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</si>
  <si>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</si>
  <si>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</si>
  <si>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</si>
  <si>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</si>
  <si>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</si>
  <si>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</si>
  <si>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</si>
  <si>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</si>
  <si>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</si>
  <si>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</si>
  <si>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</si>
  <si>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</si>
  <si>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</si>
  <si>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</si>
  <si>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</si>
  <si>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</si>
  <si>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</si>
  <si>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</si>
  <si>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</si>
  <si>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</si>
  <si>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</si>
  <si>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</si>
  <si>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</si>
  <si>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</si>
  <si>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</si>
  <si>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</si>
  <si>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</si>
  <si>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</si>
  <si>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</si>
  <si>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</si>
  <si>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</si>
  <si>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</si>
  <si>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</si>
  <si>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</si>
  <si>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</si>
  <si>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</si>
  <si>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</si>
  <si>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</si>
  <si>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</si>
  <si>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</si>
  <si>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</si>
  <si>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</si>
  <si>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</si>
  <si>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</si>
  <si>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</si>
  <si>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</si>
  <si>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</si>
  <si>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</si>
  <si>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</si>
  <si>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</si>
  <si>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</si>
  <si>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</si>
  <si>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</si>
  <si>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</si>
  <si>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</si>
  <si>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</si>
  <si>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</si>
  <si>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</si>
  <si>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</si>
  <si>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</si>
  <si>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</si>
  <si>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</si>
  <si>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</si>
  <si>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</si>
  <si>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</si>
  <si>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</si>
  <si>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</si>
  <si>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</si>
  <si>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</si>
  <si>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</si>
  <si>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</si>
  <si>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</si>
  <si>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</si>
  <si>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</si>
  <si>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</si>
  <si>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</si>
  <si>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</si>
  <si>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</si>
  <si>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</si>
  <si>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</si>
  <si>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</si>
  <si>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</si>
  <si>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</si>
  <si>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</si>
  <si>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</si>
  <si>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</si>
  <si>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</si>
  <si>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</si>
  <si>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</si>
  <si>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</si>
  <si>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</si>
  <si>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</si>
  <si>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</si>
  <si>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</si>
  <si>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</si>
  <si>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</si>
  <si>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</si>
  <si>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</si>
  <si>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</si>
  <si>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</si>
  <si>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</si>
  <si>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</si>
  <si>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</si>
  <si>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</si>
  <si>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</si>
  <si>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</si>
  <si>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</si>
  <si>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</si>
  <si>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</si>
  <si>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</si>
  <si>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</si>
  <si>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</si>
  <si>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</si>
  <si>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</si>
  <si>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</si>
  <si>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</si>
  <si>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</si>
  <si>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</si>
  <si>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</si>
  <si>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</si>
  <si>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</si>
  <si>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</si>
  <si>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</si>
  <si>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</si>
  <si>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</si>
  <si>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</si>
  <si>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</si>
  <si>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</si>
  <si>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</si>
  <si>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</si>
  <si>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</si>
  <si>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</si>
  <si>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</si>
  <si>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</si>
  <si>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</si>
  <si>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</si>
  <si>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</si>
  <si>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</si>
  <si>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</si>
  <si>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</si>
  <si>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</si>
  <si>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</si>
  <si>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</si>
  <si>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</si>
  <si>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</si>
  <si>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</si>
  <si>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</si>
  <si>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</si>
  <si>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</si>
  <si>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</si>
  <si>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</si>
  <si>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</si>
  <si>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</si>
  <si>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</si>
  <si>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</si>
  <si>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</si>
  <si>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</si>
  <si>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</si>
  <si>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</si>
  <si>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</si>
  <si>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</si>
  <si>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</si>
  <si>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</si>
  <si>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</si>
  <si>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</si>
  <si>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</si>
  <si>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</si>
  <si>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</si>
  <si>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</si>
  <si>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</si>
  <si>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</si>
  <si>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</si>
  <si>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</si>
  <si>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</si>
  <si>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</si>
  <si>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</si>
  <si>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</si>
  <si>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</si>
  <si>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</si>
  <si>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</si>
  <si>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</si>
  <si>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</si>
  <si>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</si>
  <si>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</si>
  <si>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</si>
  <si>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</si>
  <si>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</si>
  <si>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</si>
  <si>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</si>
  <si>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</si>
  <si>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</si>
  <si>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</si>
  <si>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</si>
  <si>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</si>
  <si>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</si>
  <si>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</si>
  <si>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</si>
  <si>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</si>
  <si>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</si>
  <si>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</si>
  <si>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</si>
  <si>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</si>
  <si>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</si>
  <si>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</si>
  <si>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</si>
  <si>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</si>
  <si>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</si>
  <si>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</si>
  <si>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</si>
  <si>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</si>
  <si>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</si>
  <si>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</si>
  <si>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</si>
  <si>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</si>
  <si>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</si>
  <si>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</si>
  <si>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</si>
  <si>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</si>
  <si>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</si>
  <si>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</si>
  <si>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</si>
  <si>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</si>
  <si>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</si>
  <si>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</si>
  <si>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</si>
  <si>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</si>
  <si>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</si>
  <si>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</si>
  <si>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</si>
  <si>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</si>
  <si>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</si>
  <si>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</si>
  <si>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</si>
  <si>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</si>
  <si>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</si>
  <si>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</si>
  <si>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</si>
  <si>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</si>
  <si>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</si>
  <si>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</si>
  <si>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</si>
  <si>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</si>
  <si>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</si>
  <si>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</si>
  <si>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</si>
  <si>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</si>
  <si>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</si>
  <si>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</si>
  <si>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</si>
  <si>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</si>
  <si>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</si>
  <si>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</si>
  <si>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</si>
  <si>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</si>
  <si>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</si>
  <si>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</si>
  <si>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</si>
  <si>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</si>
  <si>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</si>
  <si>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</si>
  <si>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</si>
  <si>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</si>
  <si>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</si>
  <si>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</si>
  <si>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</si>
  <si>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</si>
  <si>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</si>
  <si>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</si>
  <si>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</si>
  <si>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</si>
  <si>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</si>
  <si>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</si>
  <si>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</si>
  <si>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</si>
  <si>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</si>
  <si>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</si>
  <si>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</si>
  <si>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</si>
  <si>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</si>
  <si>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</si>
  <si>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</si>
  <si>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</si>
  <si>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</si>
  <si>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</si>
  <si>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</si>
  <si>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</si>
  <si>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</si>
  <si>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</si>
  <si>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</si>
  <si>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</si>
  <si>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</si>
  <si>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</si>
  <si>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</si>
  <si>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</si>
  <si>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</si>
  <si>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</si>
  <si>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</si>
  <si>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</si>
  <si>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</si>
  <si>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</si>
  <si>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</si>
  <si>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</si>
  <si>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</si>
  <si>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</si>
  <si>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</si>
  <si>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</si>
  <si>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</si>
  <si>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</si>
  <si>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</si>
  <si>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</si>
  <si>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</si>
  <si>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</si>
  <si>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</si>
  <si>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</si>
  <si>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</si>
  <si>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</si>
  <si>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</si>
  <si>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</si>
  <si>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</si>
  <si>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</si>
  <si>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</si>
  <si>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</si>
  <si>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</si>
  <si>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</si>
  <si>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</si>
  <si>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</si>
  <si>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</si>
  <si>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</si>
  <si>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</si>
  <si>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</si>
  <si>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</si>
  <si>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</si>
  <si>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</si>
  <si>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</si>
  <si>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</si>
  <si>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</si>
  <si>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</si>
  <si>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</si>
  <si>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</si>
  <si>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</si>
  <si>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</si>
  <si>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</si>
  <si>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</si>
  <si>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</si>
  <si>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</si>
  <si>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</si>
  <si>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</si>
  <si>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</si>
  <si>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</si>
  <si>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</si>
  <si>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</si>
  <si>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</si>
  <si>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</si>
  <si>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</si>
  <si>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</si>
  <si>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</si>
  <si>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</si>
  <si>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</si>
  <si>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</si>
  <si>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</si>
  <si>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</si>
  <si>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</si>
  <si>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</si>
  <si>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</si>
  <si>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</si>
  <si>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</si>
  <si>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</si>
  <si>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</si>
  <si>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</si>
  <si>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</si>
  <si>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</si>
  <si>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</si>
  <si>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</si>
  <si>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</si>
  <si>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</si>
  <si>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</si>
  <si>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</si>
  <si>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</si>
  <si>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</si>
  <si>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</si>
  <si>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</si>
  <si>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</si>
  <si>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</si>
  <si>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</si>
  <si>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</si>
  <si>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</si>
  <si>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</si>
  <si>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</si>
  <si>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</si>
  <si>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</si>
  <si>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</si>
  <si>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</si>
  <si>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</si>
  <si>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</si>
  <si>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</si>
  <si>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</si>
  <si>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</si>
  <si>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</si>
  <si>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</si>
  <si>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</si>
  <si>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</si>
  <si>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</si>
  <si>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</si>
  <si>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</si>
  <si>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</si>
  <si>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</si>
  <si>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</si>
  <si>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</si>
  <si>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</si>
  <si>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</si>
  <si>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</si>
  <si>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</si>
  <si>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</si>
  <si>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</si>
  <si>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</si>
  <si>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</si>
  <si>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</si>
  <si>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</si>
  <si>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</si>
  <si>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</si>
  <si>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</si>
  <si>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</si>
  <si>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</si>
  <si>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</si>
  <si>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</si>
  <si>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</si>
  <si>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</si>
  <si>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</si>
  <si>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</si>
  <si>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</si>
  <si>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</si>
  <si>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</si>
  <si>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</si>
  <si>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</si>
  <si>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</si>
  <si>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</si>
  <si>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</si>
  <si>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</si>
  <si>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</si>
  <si>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</si>
  <si>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</si>
  <si>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</si>
  <si>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</si>
  <si>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</si>
  <si>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</si>
  <si>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</si>
  <si>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</si>
  <si>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</si>
  <si>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</si>
  <si>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</si>
  <si>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</si>
  <si>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</si>
  <si>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</si>
  <si>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</si>
  <si>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</si>
  <si>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</si>
  <si>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</si>
  <si>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</si>
  <si>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</si>
  <si>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</si>
  <si>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</si>
  <si>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</si>
  <si>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</si>
  <si>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</si>
  <si>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</si>
  <si>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</si>
  <si>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</si>
  <si>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</si>
  <si>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</si>
  <si>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</si>
  <si>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</si>
  <si>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</si>
  <si>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</si>
  <si>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</si>
  <si>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</si>
  <si>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</si>
  <si>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</si>
  <si>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</si>
  <si>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</si>
  <si>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</si>
  <si>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</si>
  <si>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</si>
  <si>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</si>
  <si>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</si>
  <si>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</si>
  <si>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</si>
  <si>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</si>
  <si>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</si>
  <si>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</si>
  <si>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</si>
  <si>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</si>
  <si>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</si>
  <si>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</si>
  <si>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</si>
  <si>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</si>
  <si>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</si>
  <si>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</si>
  <si>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</si>
  <si>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</si>
  <si>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</si>
  <si>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</si>
  <si>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</si>
  <si>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</si>
  <si>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</si>
  <si>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</si>
  <si>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</si>
  <si>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</si>
  <si>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</si>
  <si>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</si>
  <si>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</si>
  <si>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</si>
  <si>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</si>
  <si>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</si>
  <si>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</si>
  <si>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</si>
  <si>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</si>
  <si>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</si>
  <si>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</si>
  <si>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</si>
  <si>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</si>
  <si>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</si>
  <si>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</si>
  <si>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</si>
  <si>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</si>
  <si>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</si>
  <si>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</si>
  <si>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</si>
  <si>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</si>
  <si>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</si>
  <si>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</si>
  <si>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</si>
  <si>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</si>
  <si>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</si>
  <si>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</si>
  <si>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</si>
  <si>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</si>
  <si>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</si>
  <si>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</si>
  <si>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</si>
  <si>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</si>
  <si>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</si>
  <si>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</si>
  <si>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</si>
  <si>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</si>
  <si>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</si>
  <si>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</si>
  <si>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</si>
  <si>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</si>
  <si>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</si>
  <si>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</si>
  <si>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</si>
  <si>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</si>
  <si>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</si>
  <si>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</si>
  <si>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</si>
  <si>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</si>
  <si>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</si>
  <si>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</si>
  <si>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</si>
  <si>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</si>
  <si>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</si>
  <si>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</si>
  <si>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</si>
  <si>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</si>
  <si>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</si>
  <si>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</si>
  <si>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</si>
  <si>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</si>
  <si>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</si>
  <si>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</si>
  <si>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</si>
  <si>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</si>
  <si>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</si>
  <si>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</si>
  <si>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</si>
  <si>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</si>
  <si>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</si>
  <si>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</si>
  <si>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</si>
  <si>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</si>
  <si>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</si>
  <si>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</si>
  <si>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</si>
  <si>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</si>
  <si>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</si>
  <si>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</si>
  <si>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</si>
  <si>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</si>
  <si>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</si>
  <si>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</si>
  <si>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</si>
  <si>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</si>
  <si>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</si>
  <si>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</si>
  <si>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</si>
  <si>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</si>
  <si>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</si>
  <si>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</si>
  <si>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</si>
  <si>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</si>
  <si>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</si>
  <si>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</si>
  <si>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</si>
  <si>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</si>
  <si>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</si>
  <si>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</si>
  <si>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</si>
  <si>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</si>
  <si>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</si>
  <si>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</si>
  <si>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</si>
  <si>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</si>
  <si>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</si>
  <si>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</si>
  <si>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</si>
  <si>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</si>
  <si>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</si>
  <si>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</si>
  <si>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</si>
  <si>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</si>
  <si>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</si>
  <si>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</si>
  <si>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</si>
  <si>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</si>
  <si>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</si>
  <si>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</si>
  <si>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</si>
  <si>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</si>
  <si>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</si>
  <si>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</si>
  <si>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</si>
  <si>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</si>
  <si>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</si>
  <si>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</si>
  <si>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</si>
  <si>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</si>
  <si>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</si>
  <si>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</si>
  <si>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</si>
  <si>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</si>
  <si>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</si>
  <si>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</si>
  <si>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</si>
  <si>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</si>
  <si>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</si>
  <si>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</si>
  <si>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</si>
  <si>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</si>
  <si>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</si>
  <si>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</si>
  <si>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</si>
  <si>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</si>
  <si>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</si>
  <si>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</si>
  <si>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</si>
  <si>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</si>
  <si>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</si>
  <si>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</si>
  <si>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</si>
  <si>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</si>
  <si>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</si>
  <si>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</si>
  <si>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</si>
  <si>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</si>
  <si>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</si>
  <si>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</si>
  <si>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</si>
  <si>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</si>
  <si>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</si>
  <si>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</si>
  <si>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</si>
  <si>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</si>
  <si>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</si>
  <si>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</si>
  <si>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</si>
  <si>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</si>
  <si>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</si>
  <si>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</si>
  <si>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</si>
  <si>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</si>
  <si>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</si>
  <si>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</si>
  <si>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</si>
  <si>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</si>
  <si>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</si>
  <si>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</si>
  <si>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</si>
  <si>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</si>
  <si>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</si>
  <si>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</si>
  <si>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</si>
  <si>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</si>
  <si>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</si>
  <si>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</si>
  <si>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</si>
  <si>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</si>
  <si>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</si>
  <si>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</si>
  <si>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</si>
  <si>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</si>
  <si>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</si>
  <si>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</si>
  <si>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</si>
  <si>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</si>
  <si>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</si>
  <si>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</si>
  <si>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</si>
  <si>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</si>
  <si>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</si>
  <si>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</si>
  <si>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</si>
  <si>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</si>
  <si>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</si>
  <si>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</si>
  <si>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</si>
  <si>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</si>
  <si>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</si>
  <si>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</si>
  <si>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</si>
  <si>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</si>
  <si>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</si>
  <si>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</si>
  <si>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</si>
  <si>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</si>
  <si>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</si>
  <si>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</si>
  <si>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</si>
  <si>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</si>
  <si>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</si>
  <si>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</si>
  <si>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</si>
  <si>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</si>
  <si>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</si>
  <si>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</si>
  <si>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</si>
  <si>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</si>
  <si>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</si>
  <si>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</si>
  <si>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</si>
  <si>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</si>
  <si>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</si>
  <si>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</si>
  <si>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</si>
  <si>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</si>
  <si>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</si>
  <si>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</si>
  <si>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</si>
  <si>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</si>
  <si>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</si>
  <si>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</si>
  <si>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</si>
  <si>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</si>
  <si>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</si>
  <si>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</si>
  <si>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</si>
  <si>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</si>
  <si>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</si>
  <si>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</si>
  <si>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</si>
  <si>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</si>
  <si>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</si>
  <si>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</si>
  <si>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</si>
  <si>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</si>
  <si>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</si>
  <si>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</si>
  <si>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</si>
  <si>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</si>
  <si>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</si>
  <si>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</si>
  <si>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</si>
  <si>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</si>
  <si>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</si>
  <si>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</si>
  <si>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</si>
  <si>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</si>
  <si>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</si>
  <si>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</si>
  <si>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</si>
  <si>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</si>
  <si>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</si>
  <si>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</si>
  <si>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</si>
  <si>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</si>
  <si>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</si>
  <si>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</si>
  <si>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</si>
  <si>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</si>
  <si>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</si>
  <si>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</si>
  <si>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</si>
  <si>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</si>
  <si>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</si>
  <si>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</si>
  <si>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</si>
  <si>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</si>
  <si>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</si>
  <si>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</si>
  <si>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</si>
  <si>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</si>
  <si>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</si>
  <si>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</si>
  <si>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</si>
  <si>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</si>
  <si>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</si>
  <si>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</si>
  <si>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</si>
  <si>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</si>
  <si>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</si>
  <si>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</si>
  <si>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</si>
  <si>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</si>
  <si>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</si>
  <si>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</si>
  <si>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</si>
  <si>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</si>
  <si>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</si>
  <si>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</si>
  <si>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</si>
  <si>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</si>
  <si>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</si>
  <si>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</si>
  <si>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</si>
  <si>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</si>
  <si>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</si>
  <si>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</si>
  <si>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</si>
  <si>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</si>
  <si>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</si>
  <si>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</si>
  <si>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</si>
  <si>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</si>
  <si>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</si>
  <si>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</si>
  <si>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</si>
  <si>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</si>
  <si>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</si>
  <si>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</si>
  <si>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</si>
  <si>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</si>
  <si>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</si>
  <si>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</si>
  <si>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</si>
  <si>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</si>
  <si>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</si>
  <si>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</si>
  <si>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</si>
  <si>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</si>
  <si>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</si>
  <si>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</si>
  <si>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</si>
  <si>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</si>
  <si>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</si>
  <si>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</si>
  <si>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</si>
  <si>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</si>
  <si>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</si>
  <si>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</si>
  <si>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</si>
  <si>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</si>
  <si>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</si>
  <si>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</si>
  <si>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</si>
  <si>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</si>
  <si>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</si>
  <si>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</si>
  <si>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</si>
  <si>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</si>
  <si>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</si>
  <si>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</si>
  <si>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</si>
  <si>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</si>
  <si>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</si>
  <si>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</si>
  <si>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</si>
  <si>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</si>
  <si>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</si>
  <si>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</si>
  <si>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</si>
  <si>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</si>
  <si>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</si>
  <si>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</si>
  <si>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</si>
  <si>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</si>
  <si>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</si>
  <si>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</si>
  <si>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</si>
  <si>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</si>
  <si>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</si>
  <si>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</si>
  <si>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</si>
  <si>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</si>
  <si>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</si>
  <si>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</si>
  <si>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</si>
  <si>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</si>
  <si>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</si>
  <si>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</si>
  <si>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</si>
  <si>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</si>
  <si>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</si>
  <si>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</si>
  <si>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</si>
  <si>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</si>
  <si>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</si>
  <si>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</si>
  <si>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</si>
  <si>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</si>
  <si>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</si>
  <si>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</si>
  <si>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</si>
  <si>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</si>
  <si>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</si>
  <si>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</si>
  <si>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</si>
  <si>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</si>
  <si>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</si>
  <si>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</si>
  <si>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</si>
  <si>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</si>
  <si>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</si>
  <si>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</si>
  <si>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</si>
  <si>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</si>
  <si>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</si>
  <si>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</si>
  <si>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</si>
  <si>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</si>
  <si>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</si>
  <si>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</si>
  <si>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</si>
  <si>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</si>
  <si>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</si>
  <si>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</si>
  <si>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</si>
  <si>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</si>
  <si>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</si>
  <si>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</si>
  <si>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</si>
  <si>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</si>
  <si>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</si>
  <si>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</si>
  <si>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</si>
  <si>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</si>
  <si>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</si>
  <si>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</si>
  <si>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</si>
  <si>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</si>
  <si>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</si>
  <si>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</si>
  <si>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</si>
  <si>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</si>
  <si>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</si>
  <si>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</si>
  <si>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</si>
  <si>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</si>
  <si>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</si>
  <si>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</si>
  <si>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</si>
  <si>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</si>
  <si>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</si>
  <si>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</si>
  <si>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</si>
  <si>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</si>
  <si>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</si>
  <si>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</si>
  <si>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</si>
  <si>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</si>
  <si>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</si>
  <si>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</si>
  <si>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</si>
  <si>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</si>
  <si>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</si>
  <si>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</si>
  <si>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</si>
  <si>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</si>
  <si>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</si>
  <si>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</si>
  <si>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</si>
  <si>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</si>
  <si>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</si>
  <si>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</si>
  <si>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</si>
  <si>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</si>
  <si>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</si>
  <si>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</si>
  <si>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</si>
  <si>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</si>
  <si>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</si>
  <si>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</si>
  <si>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</si>
  <si>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</si>
  <si>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</si>
  <si>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</si>
  <si>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</si>
  <si>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</si>
  <si>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</si>
  <si>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</si>
  <si>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</si>
  <si>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</si>
  <si>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</si>
  <si>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</si>
  <si>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</si>
  <si>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</si>
  <si>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</si>
  <si>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</si>
  <si>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</si>
  <si>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</si>
  <si>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</si>
  <si>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</si>
  <si>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</si>
  <si>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</si>
  <si>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</si>
  <si>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</si>
  <si>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</si>
  <si>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</si>
  <si>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</si>
  <si>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</si>
  <si>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</si>
  <si>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</si>
  <si>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</si>
  <si>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</si>
  <si>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</si>
  <si>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</si>
  <si>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</si>
  <si>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</si>
  <si>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</si>
  <si>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</si>
  <si>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</si>
  <si>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</si>
  <si>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</si>
  <si>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</si>
  <si>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</si>
  <si>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</si>
  <si>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</si>
  <si>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</si>
  <si>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</si>
  <si>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</si>
  <si>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</si>
  <si>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</si>
  <si>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</si>
  <si>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</si>
  <si>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</si>
  <si>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</si>
  <si>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</si>
  <si>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</si>
  <si>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</si>
  <si>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</si>
  <si>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</si>
  <si>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</si>
  <si>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</si>
  <si>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</si>
  <si>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</si>
  <si>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</si>
  <si>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</si>
  <si>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</si>
  <si>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</si>
  <si>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</si>
  <si>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</si>
  <si>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</si>
  <si>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</si>
  <si>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</si>
  <si>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</si>
  <si>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</si>
  <si>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</si>
  <si>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</si>
  <si>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</si>
  <si>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</si>
  <si>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</si>
  <si>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</si>
  <si>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</si>
  <si>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</si>
  <si>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</si>
  <si>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</si>
  <si>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</si>
  <si>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</si>
  <si>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</si>
  <si>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</si>
  <si>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</si>
  <si>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</si>
  <si>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</si>
  <si>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</si>
  <si>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</si>
  <si>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</si>
  <si>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</si>
  <si>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</si>
  <si>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</si>
  <si>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</si>
  <si>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</si>
  <si>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</si>
  <si>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</si>
  <si>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</si>
  <si>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</si>
  <si>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</si>
  <si>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</si>
  <si>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</si>
  <si>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</si>
  <si>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</si>
  <si>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</si>
  <si>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</si>
  <si>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</si>
  <si>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</si>
  <si>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</si>
  <si>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</si>
  <si>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</si>
  <si>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</si>
  <si>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</si>
  <si>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</si>
  <si>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</si>
  <si>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</si>
  <si>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</si>
  <si>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</si>
  <si>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</si>
  <si>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</si>
  <si>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</si>
  <si>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</si>
  <si>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</si>
  <si>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</si>
  <si>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</si>
  <si>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</si>
  <si>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</si>
  <si>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</si>
  <si>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</si>
  <si>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</si>
  <si>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</si>
  <si>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</si>
  <si>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</si>
  <si>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</si>
  <si>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</si>
  <si>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</si>
  <si>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</si>
  <si>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</si>
  <si>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</si>
  <si>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</si>
  <si>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</si>
  <si>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</si>
  <si>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</si>
  <si>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</si>
  <si>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</si>
  <si>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</si>
  <si>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</si>
  <si>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</si>
  <si>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</si>
  <si>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</si>
  <si>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</si>
  <si>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</si>
  <si>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</si>
  <si>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</si>
  <si>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</si>
  <si>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</si>
  <si>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</si>
  <si>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</si>
  <si>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</si>
  <si>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</si>
  <si>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</si>
  <si>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</si>
  <si>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</si>
  <si>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</si>
  <si>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</si>
  <si>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</si>
  <si>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</si>
  <si>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</si>
  <si>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</si>
  <si>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</si>
  <si>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</si>
  <si>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</si>
  <si>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</si>
  <si>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</si>
  <si>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</si>
  <si>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</si>
  <si>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</si>
  <si>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</si>
  <si>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</si>
  <si>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</si>
  <si>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</si>
  <si>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</si>
  <si>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</si>
  <si>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</si>
  <si>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</si>
  <si>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</si>
  <si>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</si>
  <si>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</si>
  <si>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</si>
  <si>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</si>
  <si>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</si>
  <si>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</si>
  <si>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</si>
  <si>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</si>
  <si>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</si>
  <si>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</si>
  <si>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</si>
  <si>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</si>
  <si>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</si>
  <si>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</si>
  <si>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</si>
  <si>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</si>
  <si>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</si>
  <si>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</si>
  <si>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</si>
  <si>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</si>
  <si>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</si>
  <si>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</si>
  <si>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</si>
  <si>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</si>
  <si>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</si>
  <si>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</si>
  <si>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</si>
  <si>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</si>
  <si>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</si>
  <si>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</si>
  <si>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</si>
  <si>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</si>
  <si>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</si>
  <si>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</si>
  <si>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</si>
  <si>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</si>
  <si>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</si>
  <si>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</si>
  <si>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</si>
  <si>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</si>
  <si>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</si>
  <si>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</si>
  <si>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</si>
  <si>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</si>
  <si>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</si>
  <si>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</si>
  <si>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</si>
  <si>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</si>
  <si>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</si>
  <si>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</si>
  <si>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</si>
  <si>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</si>
  <si>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</si>
  <si>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</si>
  <si>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</si>
  <si>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</si>
  <si>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</si>
  <si>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</si>
  <si>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</si>
  <si>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</si>
  <si>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</si>
  <si>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</si>
  <si>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</si>
  <si>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</si>
  <si>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</si>
  <si>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</si>
  <si>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</si>
  <si>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</si>
  <si>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</si>
  <si>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</si>
  <si>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</si>
  <si>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</si>
  <si>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</si>
  <si>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</si>
  <si>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</si>
  <si>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</si>
  <si>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</si>
  <si>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</si>
  <si>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</si>
  <si>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</si>
  <si>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</si>
  <si>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</si>
  <si>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</si>
  <si>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</si>
  <si>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</si>
  <si>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</si>
  <si>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</si>
  <si>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</si>
  <si>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</si>
  <si>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</si>
  <si>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</si>
  <si>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</si>
  <si>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</si>
  <si>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</si>
  <si>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</si>
  <si>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</si>
  <si>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</si>
  <si>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</si>
  <si>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</si>
  <si>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</si>
  <si>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</si>
  <si>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</si>
  <si>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</si>
  <si>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</si>
  <si>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</si>
  <si>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</si>
  <si>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</si>
  <si>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</si>
  <si>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</si>
  <si>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</si>
  <si>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</si>
  <si>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</si>
  <si>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</si>
  <si>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</si>
  <si>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</si>
  <si>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</si>
  <si>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</si>
  <si>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</si>
  <si>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</si>
  <si>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</si>
  <si>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</si>
  <si>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</si>
  <si>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</si>
  <si>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</si>
  <si>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</si>
  <si>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</si>
  <si>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</si>
  <si>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</si>
  <si>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</si>
  <si>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</si>
  <si>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</si>
  <si>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</si>
  <si>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</si>
  <si>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</si>
  <si>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</si>
  <si>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</si>
  <si>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</si>
  <si>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</si>
  <si>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</si>
  <si>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</si>
  <si>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</si>
  <si>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</si>
  <si>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</si>
  <si>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</si>
  <si>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</si>
  <si>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</si>
  <si>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</si>
  <si>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</si>
  <si>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</si>
  <si>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</si>
  <si>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</si>
  <si>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</si>
  <si>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</si>
  <si>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</si>
  <si>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</si>
  <si>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</si>
  <si>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</si>
  <si>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</si>
  <si>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</si>
  <si>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</si>
  <si>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</si>
  <si>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</si>
  <si>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</si>
  <si>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</si>
  <si>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</si>
  <si>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</si>
  <si>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</si>
  <si>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</si>
  <si>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</si>
  <si>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</si>
  <si>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</si>
  <si>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</si>
  <si>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</si>
  <si>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</si>
  <si>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</si>
  <si>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</si>
  <si>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</si>
  <si>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</si>
  <si>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</si>
  <si>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</si>
  <si>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</si>
  <si>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</si>
  <si>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</si>
  <si>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</si>
  <si>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</si>
  <si>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</si>
  <si>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</si>
  <si>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</si>
  <si>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</si>
  <si>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</si>
  <si>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</si>
  <si>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</si>
  <si>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</si>
  <si>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</si>
  <si>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</si>
  <si>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</si>
  <si>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</si>
  <si>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</si>
  <si>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</si>
  <si>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</si>
  <si>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</si>
  <si>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</si>
  <si>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</si>
  <si>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</si>
  <si>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</si>
  <si>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</si>
  <si>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</si>
  <si>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</si>
  <si>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</si>
  <si>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</si>
  <si>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</si>
  <si>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</si>
  <si>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</si>
  <si>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</si>
  <si>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</si>
  <si>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</si>
  <si>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</si>
  <si>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</si>
  <si>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</si>
  <si>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</si>
  <si>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</si>
  <si>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</si>
  <si>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</si>
  <si>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</si>
  <si>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</si>
  <si>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</si>
  <si>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</si>
  <si>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</si>
  <si>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</si>
  <si>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</si>
  <si>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</si>
  <si>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</si>
  <si>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</si>
  <si>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</si>
  <si>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</si>
  <si>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</si>
  <si>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</si>
  <si>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</si>
  <si>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</si>
  <si>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</si>
  <si>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</si>
  <si>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</si>
  <si>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</si>
  <si>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</si>
  <si>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</si>
  <si>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</si>
  <si>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</si>
  <si>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</si>
  <si>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</si>
  <si>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</si>
  <si>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</si>
  <si>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</si>
  <si>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</si>
  <si>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</si>
  <si>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</si>
  <si>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</si>
  <si>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</si>
  <si>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</si>
  <si>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</si>
  <si>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</si>
  <si>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</si>
  <si>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</si>
  <si>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</si>
  <si>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</si>
  <si>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</si>
  <si>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</si>
  <si>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</si>
  <si>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</si>
  <si>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</si>
  <si>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</si>
  <si>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</si>
  <si>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</si>
  <si>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</si>
  <si>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</si>
  <si>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</si>
  <si>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</si>
  <si>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</si>
  <si>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</si>
  <si>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</si>
  <si>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</si>
  <si>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</si>
  <si>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</si>
  <si>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</si>
  <si>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</si>
  <si>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</si>
  <si>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</si>
  <si>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</si>
  <si>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</si>
  <si>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</si>
  <si>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</si>
  <si>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</si>
  <si>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</si>
  <si>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</si>
  <si>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</si>
  <si>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</si>
  <si>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</si>
  <si>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</si>
  <si>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</si>
  <si>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</si>
  <si>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</si>
  <si>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</si>
  <si>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</si>
  <si>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</si>
  <si>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</si>
  <si>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</si>
  <si>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</si>
  <si>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</si>
  <si>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</si>
  <si>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</si>
  <si>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</si>
  <si>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</si>
  <si>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</si>
  <si>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</si>
  <si>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</si>
  <si>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</si>
  <si>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</si>
  <si>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</si>
  <si>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</si>
  <si>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</si>
  <si>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</si>
  <si>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</si>
  <si>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</si>
  <si>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</si>
  <si>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</si>
  <si>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</si>
  <si>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</si>
  <si>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</si>
  <si>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</si>
  <si>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</si>
  <si>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</si>
  <si>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</si>
  <si>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</si>
  <si>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</si>
  <si>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</si>
  <si>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</si>
  <si>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</si>
  <si>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</si>
  <si>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</si>
  <si>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</si>
  <si>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</si>
  <si>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</si>
  <si>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</si>
  <si>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</si>
  <si>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</si>
  <si>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</si>
  <si>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</si>
  <si>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</si>
  <si>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</si>
  <si>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</si>
  <si>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</si>
  <si>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</si>
  <si>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</si>
  <si>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</si>
  <si>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</si>
  <si>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</si>
  <si>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</si>
  <si>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</si>
  <si>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</si>
  <si>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</si>
  <si>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</si>
  <si>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</si>
  <si>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</si>
  <si>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</si>
  <si>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</si>
  <si>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</si>
  <si>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</si>
  <si>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</si>
  <si>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</si>
  <si>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</si>
  <si>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</si>
  <si>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</si>
  <si>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</si>
  <si>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</si>
  <si>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</si>
  <si>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</si>
  <si>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</si>
  <si>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</si>
  <si>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</si>
  <si>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</si>
  <si>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</si>
  <si>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</si>
  <si>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</si>
  <si>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</si>
  <si>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</si>
  <si>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</si>
  <si>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</si>
  <si>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</si>
  <si>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</si>
  <si>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</si>
  <si>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</si>
  <si>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</si>
  <si>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</si>
  <si>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</si>
  <si>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</si>
  <si>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</si>
  <si>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</si>
  <si>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</si>
  <si>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</si>
  <si>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</si>
  <si>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</si>
  <si>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</si>
  <si>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</si>
  <si>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</si>
  <si>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</si>
  <si>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</si>
  <si>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</si>
  <si>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</si>
  <si>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</si>
  <si>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</si>
  <si>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</si>
  <si>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</si>
  <si>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</si>
  <si>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</si>
  <si>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</si>
  <si>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</si>
  <si>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</si>
  <si>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</si>
  <si>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</si>
  <si>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</si>
  <si>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</si>
  <si>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</si>
  <si>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</si>
  <si>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</si>
  <si>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</si>
  <si>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</si>
  <si>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</si>
  <si>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</si>
  <si>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</si>
  <si>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</si>
  <si>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</si>
  <si>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</si>
  <si>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</si>
  <si>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</si>
  <si>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</si>
  <si>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</si>
  <si>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</si>
  <si>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</si>
  <si>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</si>
  <si>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</si>
  <si>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</si>
  <si>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</si>
  <si>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</si>
  <si>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</si>
  <si>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</si>
  <si>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</si>
  <si>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</si>
  <si>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</si>
  <si>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</si>
  <si>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</si>
  <si>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</si>
  <si>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</si>
  <si>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</si>
  <si>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</si>
  <si>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</si>
  <si>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</si>
  <si>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</si>
  <si>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</si>
  <si>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</si>
  <si>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</si>
  <si>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</si>
  <si>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</si>
  <si>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</si>
  <si>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</si>
  <si>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</si>
  <si>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</si>
  <si>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</si>
  <si>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</si>
  <si>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</si>
  <si>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</si>
  <si>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</si>
  <si>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</si>
  <si>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</si>
  <si>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</si>
  <si>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</si>
  <si>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</si>
  <si>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</si>
  <si>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</si>
  <si>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</si>
  <si>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</si>
  <si>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</si>
  <si>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</si>
  <si>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</si>
  <si>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</si>
  <si>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</si>
  <si>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</si>
  <si>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</si>
  <si>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</si>
  <si>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</si>
  <si>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</si>
  <si>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</si>
  <si>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</si>
  <si>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</si>
  <si>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</si>
  <si>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</si>
  <si>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</si>
  <si>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</si>
  <si>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</si>
  <si>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</si>
  <si>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</si>
  <si>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</si>
  <si>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</si>
  <si>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</si>
  <si>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</si>
  <si>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</si>
  <si>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</si>
  <si>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</si>
  <si>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</si>
  <si>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</si>
  <si>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</si>
  <si>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</si>
  <si>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</si>
  <si>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</si>
  <si>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</si>
  <si>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</si>
  <si>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</si>
  <si>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</si>
  <si>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</si>
  <si>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</si>
  <si>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</si>
  <si>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</si>
  <si>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</si>
  <si>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</si>
  <si>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</si>
  <si>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</si>
  <si>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</si>
  <si>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</si>
  <si>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</si>
  <si>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</si>
  <si>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</si>
  <si>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</si>
  <si>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</si>
  <si>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</si>
  <si>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</si>
  <si>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</si>
  <si>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</si>
  <si>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</si>
  <si>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</si>
  <si>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</si>
  <si>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</si>
  <si>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</si>
  <si>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</si>
  <si>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</si>
  <si>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</si>
  <si>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</si>
  <si>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</si>
  <si>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</si>
  <si>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</si>
  <si>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</si>
  <si>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</si>
  <si>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</si>
  <si>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</si>
  <si>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</si>
  <si>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</si>
  <si>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</si>
  <si>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</si>
  <si>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</si>
  <si>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</si>
  <si>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</si>
  <si>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</si>
  <si>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</si>
  <si>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</si>
  <si>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</si>
  <si>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</si>
  <si>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</si>
  <si>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</si>
  <si>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</si>
  <si>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</si>
  <si>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</si>
  <si>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</si>
  <si>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</si>
  <si>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</si>
  <si>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</si>
  <si>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</si>
  <si>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</si>
  <si>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</si>
  <si>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</si>
  <si>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</si>
  <si>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</si>
  <si>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</si>
  <si>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</si>
  <si>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</si>
  <si>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</si>
  <si>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</si>
  <si>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</si>
  <si>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</si>
  <si>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</si>
  <si>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</si>
  <si>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</si>
  <si>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</si>
  <si>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</si>
  <si>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</si>
  <si>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</si>
  <si>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</si>
  <si>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</si>
  <si>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</si>
  <si>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</si>
  <si>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</si>
  <si>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</si>
  <si>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</si>
  <si>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</si>
  <si>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</si>
  <si>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</si>
  <si>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</si>
  <si>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</si>
  <si>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</si>
  <si>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</si>
  <si>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</si>
  <si>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</si>
  <si>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</si>
  <si>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</si>
  <si>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</si>
  <si>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</si>
  <si>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</si>
  <si>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</si>
  <si>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</si>
  <si>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</si>
  <si>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</si>
  <si>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</si>
  <si>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</si>
  <si>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</si>
  <si>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</si>
  <si>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</si>
  <si>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</si>
  <si>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</si>
  <si>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</si>
  <si>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</si>
  <si>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</si>
  <si>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</si>
  <si>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</si>
  <si>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</si>
  <si>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</si>
  <si>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</si>
  <si>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</si>
  <si>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</si>
  <si>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</si>
  <si>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</si>
  <si>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</si>
  <si>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</si>
  <si>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</si>
  <si>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</si>
  <si>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</si>
  <si>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</si>
  <si>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</si>
  <si>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</si>
  <si>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</si>
  <si>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</si>
  <si>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</si>
  <si>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</si>
  <si>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</si>
  <si>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</si>
  <si>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</si>
  <si>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</si>
  <si>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</si>
  <si>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</si>
  <si>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</si>
  <si>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</si>
  <si>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</si>
  <si>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</si>
  <si>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</si>
  <si>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</si>
  <si>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</si>
  <si>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</si>
  <si>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</si>
  <si>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</si>
  <si>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</si>
  <si>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</si>
  <si>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</si>
  <si>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</si>
  <si>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</si>
  <si>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</si>
  <si>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</si>
  <si>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</si>
  <si>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</si>
  <si>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</si>
  <si>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</si>
  <si>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</si>
  <si>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</si>
  <si>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</si>
  <si>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</si>
  <si>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</si>
  <si>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</si>
  <si>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</si>
  <si>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</si>
  <si>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</si>
  <si>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</si>
  <si>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</si>
  <si>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</si>
  <si>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</si>
  <si>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</si>
  <si>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</si>
  <si>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</si>
  <si>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</si>
  <si>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</si>
  <si>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</si>
  <si>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</si>
  <si>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</si>
  <si>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</si>
  <si>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</si>
  <si>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</si>
  <si>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</si>
  <si>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</si>
  <si>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</si>
  <si>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</si>
  <si>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</si>
  <si>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</si>
  <si>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</si>
  <si>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</si>
  <si>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</si>
  <si>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</si>
  <si>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</si>
  <si>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</si>
  <si>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</si>
  <si>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</si>
  <si>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</si>
  <si>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</si>
  <si>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</si>
  <si>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</si>
  <si>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</si>
  <si>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</si>
  <si>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</si>
  <si>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</si>
  <si>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</si>
  <si>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</si>
  <si>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</si>
  <si>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</si>
  <si>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</si>
  <si>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</si>
  <si>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</si>
  <si>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</si>
  <si>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</si>
  <si>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</si>
  <si>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</si>
  <si>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</si>
  <si>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</si>
  <si>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</si>
  <si>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</si>
  <si>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</si>
  <si>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</si>
  <si>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</si>
  <si>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</si>
  <si>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</si>
  <si>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</si>
  <si>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</si>
  <si>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</si>
  <si>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</si>
  <si>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</si>
  <si>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</si>
  <si>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</si>
  <si>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</si>
  <si>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</si>
  <si>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</si>
  <si>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</si>
  <si>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</si>
  <si>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</si>
  <si>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</si>
  <si>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</si>
  <si>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</si>
  <si>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</si>
  <si>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</si>
  <si>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</si>
  <si>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</si>
  <si>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</si>
  <si>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</si>
  <si>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</si>
  <si>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</si>
  <si>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</si>
  <si>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</si>
  <si>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</si>
  <si>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</si>
  <si>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</si>
  <si>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</si>
  <si>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</si>
  <si>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</si>
  <si>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</si>
  <si>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</si>
  <si>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</si>
  <si>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</si>
  <si>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</si>
  <si>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</si>
  <si>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</si>
  <si>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</si>
  <si>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</si>
  <si>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</si>
  <si>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</si>
  <si>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</si>
  <si>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</si>
  <si>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</si>
  <si>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</si>
  <si>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</si>
  <si>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</si>
  <si>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</si>
  <si>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</si>
  <si>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</si>
  <si>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</si>
  <si>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</si>
  <si>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</si>
  <si>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</si>
  <si>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</si>
  <si>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</si>
  <si>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</si>
  <si>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</si>
  <si>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</si>
  <si>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</si>
  <si>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</si>
  <si>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</si>
  <si>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</si>
  <si>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</si>
  <si>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</si>
  <si>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</si>
  <si>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</si>
  <si>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</si>
  <si>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</si>
  <si>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</si>
  <si>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</si>
  <si>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</si>
  <si>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</si>
  <si>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</si>
  <si>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</si>
  <si>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</si>
  <si>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</si>
  <si>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</si>
  <si>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</si>
  <si>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</si>
  <si>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</si>
  <si>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</si>
  <si>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</si>
  <si>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</si>
  <si>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</si>
  <si>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</si>
  <si>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</si>
  <si>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</si>
  <si>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</si>
  <si>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</si>
  <si>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</si>
  <si>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</si>
  <si>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</si>
  <si>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</si>
  <si>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</si>
  <si>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</si>
  <si>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</si>
  <si>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</si>
  <si>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</si>
  <si>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</si>
  <si>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</si>
  <si>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</si>
  <si>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</si>
  <si>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</si>
  <si>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</si>
  <si>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</si>
  <si>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</si>
  <si>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</si>
  <si>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</si>
  <si>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</si>
  <si>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</si>
  <si>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</si>
  <si>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</si>
  <si>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</si>
  <si>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</si>
  <si>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</si>
  <si>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</si>
  <si>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</si>
  <si>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</si>
  <si>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</si>
  <si>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</si>
  <si>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</si>
  <si>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</si>
  <si>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</si>
  <si>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</si>
  <si>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</si>
  <si>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</si>
  <si>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</si>
  <si>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</si>
  <si>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</si>
  <si>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</si>
  <si>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</si>
  <si>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</si>
  <si>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</si>
  <si>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</si>
  <si>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</si>
  <si>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</si>
  <si>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</si>
  <si>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</si>
  <si>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</si>
  <si>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</si>
  <si>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</si>
  <si>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</si>
  <si>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</si>
  <si>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</si>
  <si>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</si>
  <si>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</si>
  <si>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</si>
  <si>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</si>
  <si>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</si>
  <si>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</si>
  <si>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</si>
  <si>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</si>
  <si>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</si>
  <si>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</si>
  <si>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</si>
  <si>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</si>
  <si>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</si>
  <si>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</si>
  <si>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</si>
  <si>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</si>
  <si>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</si>
  <si>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</si>
  <si>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</si>
  <si>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</si>
  <si>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</si>
  <si>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</si>
  <si>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</si>
  <si>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</si>
  <si>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</si>
  <si>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</si>
  <si>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</si>
  <si>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</si>
  <si>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</si>
  <si>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</si>
  <si>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</si>
  <si>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</si>
  <si>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</si>
  <si>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</si>
  <si>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</si>
  <si>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</si>
  <si>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</si>
  <si>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</si>
  <si>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</si>
  <si>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</si>
  <si>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</si>
  <si>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</si>
  <si>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</si>
  <si>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</si>
  <si>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</si>
  <si>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</si>
  <si>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</si>
  <si>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</si>
  <si>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</si>
  <si>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</si>
  <si>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</si>
  <si>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</si>
  <si>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</si>
  <si>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</si>
  <si>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</si>
  <si>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</si>
  <si>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</si>
  <si>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</si>
  <si>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</si>
  <si>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</si>
  <si>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</si>
  <si>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</si>
  <si>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</si>
  <si>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</si>
  <si>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</si>
  <si>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</si>
  <si>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</si>
  <si>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</si>
  <si>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</si>
  <si>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</si>
  <si>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</si>
  <si>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</si>
  <si>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</si>
  <si>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</si>
  <si>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</si>
  <si>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</si>
  <si>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</si>
  <si>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</si>
  <si>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</si>
  <si>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</si>
  <si>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</si>
  <si>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</si>
  <si>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</si>
  <si>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</si>
  <si>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</si>
  <si>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</si>
  <si>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</si>
  <si>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</si>
  <si>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</si>
  <si>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</si>
  <si>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</si>
  <si>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</si>
  <si>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</si>
  <si>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</si>
  <si>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</si>
  <si>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</si>
  <si>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</si>
  <si>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</si>
  <si>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</si>
  <si>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</si>
  <si>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</si>
  <si>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</si>
  <si>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</si>
  <si>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</si>
  <si>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</si>
  <si>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</si>
  <si>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</si>
  <si>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</si>
  <si>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</si>
  <si>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</si>
  <si>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</si>
  <si>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</si>
  <si>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</si>
  <si>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</si>
  <si>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</si>
  <si>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</si>
  <si>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</si>
  <si>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</si>
  <si>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</si>
  <si>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</si>
  <si>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</si>
  <si>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</si>
  <si>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</si>
  <si>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</si>
  <si>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</si>
  <si>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</si>
  <si>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</si>
  <si>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</si>
  <si>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</si>
  <si>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</si>
  <si>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</si>
  <si>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</si>
  <si>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</si>
  <si>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</si>
  <si>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</si>
  <si>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</si>
  <si>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</si>
  <si>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</si>
  <si>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</si>
  <si>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</si>
  <si>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</si>
  <si>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</si>
  <si>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</si>
  <si>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</si>
  <si>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</si>
  <si>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</si>
  <si>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</si>
  <si>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</si>
  <si>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</si>
  <si>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</si>
  <si>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</si>
  <si>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</si>
  <si>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</si>
  <si>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</si>
  <si>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</si>
  <si>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</si>
  <si>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</si>
  <si>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</si>
  <si>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</si>
  <si>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</si>
  <si>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</si>
  <si>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</si>
  <si>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</si>
  <si>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</si>
  <si>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</si>
  <si>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</si>
  <si>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</si>
  <si>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</si>
  <si>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</si>
  <si>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</si>
  <si>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</si>
  <si>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</si>
  <si>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</si>
  <si>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</si>
  <si>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</si>
  <si>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</si>
  <si>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</si>
  <si>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</si>
  <si>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</si>
  <si>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</si>
  <si>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</si>
  <si>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</si>
  <si>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</si>
  <si>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</si>
  <si>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</si>
  <si>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</si>
  <si>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</si>
  <si>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</si>
  <si>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</si>
  <si>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</si>
  <si>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</si>
  <si>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</si>
  <si>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</si>
  <si>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</si>
  <si>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</si>
  <si>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</si>
  <si>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</si>
  <si>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</si>
  <si>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</si>
  <si>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</si>
  <si>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</si>
  <si>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</si>
  <si>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</si>
  <si>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</si>
  <si>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</si>
  <si>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</si>
  <si>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</si>
  <si>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</si>
  <si>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</si>
  <si>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</si>
  <si>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</si>
  <si>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</si>
  <si>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</si>
  <si>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</si>
  <si>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</si>
  <si>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</si>
  <si>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</si>
  <si>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</si>
  <si>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</si>
  <si>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</si>
  <si>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</si>
  <si>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</si>
  <si>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</si>
  <si>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</si>
  <si>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</si>
  <si>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</si>
  <si>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</si>
  <si>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</si>
  <si>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</si>
  <si>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</si>
  <si>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</si>
  <si>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</si>
  <si>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</si>
  <si>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</si>
  <si>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</si>
  <si>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</si>
  <si>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</si>
  <si>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</si>
  <si>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</si>
  <si>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</si>
  <si>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</si>
  <si>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</si>
  <si>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</si>
  <si>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</si>
  <si>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</si>
  <si>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</si>
  <si>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</si>
  <si>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</si>
  <si>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</si>
  <si>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</si>
  <si>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</si>
  <si>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</si>
  <si>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</si>
  <si>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</si>
  <si>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</si>
  <si>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</si>
  <si>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</si>
  <si>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</si>
  <si>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</si>
  <si>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</si>
  <si>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</si>
  <si>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</si>
  <si>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</si>
  <si>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</si>
  <si>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</si>
  <si>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</si>
  <si>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</si>
  <si>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</si>
  <si>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</si>
  <si>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</si>
  <si>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</si>
  <si>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</si>
  <si>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</si>
  <si>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</si>
  <si>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</si>
  <si>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</si>
  <si>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</si>
  <si>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</si>
  <si>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</si>
  <si>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</si>
  <si>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</si>
  <si>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</si>
  <si>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</si>
  <si>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</si>
  <si>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</si>
  <si>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</si>
  <si>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</si>
  <si>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</si>
  <si>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</si>
  <si>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</si>
  <si>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</si>
  <si>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</si>
  <si>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</si>
  <si>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</si>
  <si>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</si>
  <si>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</si>
  <si>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</si>
  <si>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</si>
  <si>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</si>
  <si>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</si>
  <si>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</si>
  <si>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</si>
  <si>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</si>
  <si>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</si>
  <si>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</si>
  <si>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</si>
  <si>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</si>
  <si>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</si>
  <si>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</si>
  <si>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</si>
  <si>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</si>
  <si>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</si>
  <si>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</si>
  <si>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</si>
  <si>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</si>
  <si>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</si>
  <si>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</si>
  <si>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</si>
  <si>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</si>
  <si>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</si>
  <si>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</si>
  <si>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</si>
  <si>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</si>
  <si>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</si>
  <si>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</si>
  <si>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</si>
  <si>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</si>
  <si>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</si>
  <si>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</si>
  <si>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</si>
  <si>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</si>
  <si>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</si>
  <si>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</si>
  <si>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</si>
  <si>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</si>
  <si>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</si>
  <si>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</si>
  <si>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</si>
  <si>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</si>
  <si>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</si>
  <si>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</si>
  <si>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</si>
  <si>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</si>
  <si>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</si>
  <si>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</si>
  <si>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</si>
  <si>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</si>
  <si>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</si>
  <si>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</si>
  <si>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</si>
  <si>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</si>
  <si>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</si>
  <si>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</si>
  <si>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</si>
  <si>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</si>
  <si>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</si>
  <si>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</si>
  <si>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</si>
  <si>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</si>
  <si>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</si>
  <si>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</si>
  <si>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</si>
  <si>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</si>
  <si>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</si>
  <si>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</si>
  <si>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</si>
  <si>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</si>
  <si>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</si>
  <si>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</si>
  <si>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</si>
  <si>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</si>
  <si>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</si>
  <si>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</si>
  <si>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</si>
  <si>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</si>
  <si>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</si>
  <si>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</si>
  <si>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</si>
  <si>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</si>
  <si>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</si>
  <si>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</si>
  <si>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</si>
  <si>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</si>
  <si>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</si>
  <si>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</si>
  <si>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</si>
  <si>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</si>
  <si>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</si>
  <si>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</si>
  <si>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</si>
  <si>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</si>
  <si>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</si>
  <si>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</si>
  <si>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</si>
  <si>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</si>
  <si>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</si>
  <si>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</si>
  <si>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</si>
  <si>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</si>
  <si>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</si>
  <si>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</si>
  <si>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</si>
  <si>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</si>
  <si>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</si>
  <si>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</si>
  <si>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</si>
  <si>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</si>
  <si>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</si>
  <si>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</si>
  <si>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</si>
  <si>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</si>
  <si>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</si>
  <si>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</si>
  <si>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</si>
  <si>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</si>
  <si>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</si>
  <si>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</si>
  <si>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</si>
  <si>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</si>
  <si>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</si>
  <si>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</si>
  <si>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</si>
  <si>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</si>
  <si>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</si>
  <si>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</si>
  <si>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</si>
  <si>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</si>
  <si>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</si>
  <si>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</si>
  <si>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</si>
  <si>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</si>
  <si>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</si>
  <si>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</si>
  <si>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</si>
  <si>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</si>
  <si>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</si>
  <si>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</si>
  <si>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</si>
  <si>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</si>
  <si>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</si>
  <si>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</si>
  <si>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</si>
  <si>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</si>
  <si>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</si>
  <si>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</si>
  <si>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</si>
  <si>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</si>
  <si>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</si>
  <si>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</si>
  <si>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</si>
  <si>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</si>
  <si>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</si>
  <si>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</si>
  <si>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</si>
  <si>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</si>
  <si>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</si>
  <si>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</si>
  <si>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</si>
  <si>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</si>
  <si>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</si>
  <si>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</si>
  <si>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</si>
  <si>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</si>
  <si>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</si>
  <si>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</si>
  <si>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</si>
  <si>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</si>
  <si>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</si>
  <si>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</si>
  <si>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</si>
  <si>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</si>
  <si>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</si>
  <si>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</si>
  <si>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</si>
  <si>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</si>
  <si>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</si>
  <si>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</si>
  <si>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</si>
  <si>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</si>
  <si>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</si>
  <si>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</si>
  <si>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</si>
  <si>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</si>
  <si>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</si>
  <si>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</si>
  <si>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</si>
  <si>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</si>
  <si>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</si>
  <si>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</si>
  <si>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</si>
  <si>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</si>
  <si>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</si>
  <si>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</si>
  <si>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</si>
  <si>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</si>
  <si>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</si>
  <si>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</si>
  <si>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</si>
  <si>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</si>
  <si>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</si>
  <si>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</si>
  <si>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</si>
  <si>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</si>
  <si>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</si>
  <si>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</si>
  <si>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</si>
  <si>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</si>
  <si>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</si>
  <si>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</si>
  <si>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</si>
  <si>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</si>
  <si>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</si>
  <si>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</si>
  <si>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</si>
  <si>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</si>
  <si>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</si>
  <si>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</si>
  <si>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</si>
  <si>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</si>
  <si>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</si>
  <si>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</si>
  <si>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</si>
  <si>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</si>
  <si>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</si>
  <si>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</si>
  <si>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</si>
  <si>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</si>
  <si>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</si>
  <si>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</si>
  <si>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</si>
  <si>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</si>
  <si>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</si>
  <si>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</si>
  <si>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</si>
  <si>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</si>
  <si>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</si>
  <si>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</si>
  <si>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</si>
  <si>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</si>
  <si>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</si>
  <si>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</si>
  <si>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</si>
  <si>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</si>
  <si>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</si>
  <si>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</si>
  <si>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</si>
  <si>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</si>
  <si>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</si>
  <si>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</si>
  <si>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</si>
  <si>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</si>
  <si>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</si>
  <si>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</si>
  <si>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</si>
  <si>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</si>
  <si>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</si>
  <si>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</si>
  <si>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</si>
  <si>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</si>
  <si>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</si>
  <si>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</si>
  <si>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</si>
  <si>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</si>
  <si>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</si>
  <si>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</si>
  <si>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</si>
  <si>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</si>
  <si>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</si>
  <si>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</si>
  <si>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</si>
  <si>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</si>
  <si>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</si>
  <si>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</si>
  <si>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</si>
  <si>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</si>
  <si>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</si>
  <si>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</si>
  <si>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</si>
  <si>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</si>
  <si>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</si>
  <si>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</si>
  <si>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</si>
  <si>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</si>
  <si>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</si>
  <si>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</si>
  <si>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</si>
  <si>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</si>
  <si>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</si>
  <si>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</si>
  <si>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</si>
  <si>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</si>
  <si>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</si>
  <si>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</si>
  <si>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</si>
  <si>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</si>
  <si>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</si>
  <si>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</si>
  <si>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</si>
  <si>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</si>
  <si>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</si>
  <si>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</si>
  <si>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</si>
  <si>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</si>
  <si>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</si>
  <si>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</si>
  <si>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</si>
  <si>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</si>
  <si>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</si>
  <si>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</si>
  <si>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</si>
  <si>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</si>
  <si>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</si>
  <si>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</si>
  <si>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</si>
  <si>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</si>
  <si>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</si>
  <si>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</si>
  <si>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</si>
  <si>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</si>
  <si>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</si>
  <si>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</si>
  <si>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</si>
  <si>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</si>
  <si>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</si>
  <si>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</si>
  <si>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</si>
  <si>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</si>
  <si>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</si>
  <si>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</si>
  <si>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</si>
  <si>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</si>
  <si>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</si>
  <si>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</si>
  <si>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</si>
  <si>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</si>
  <si>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</si>
  <si>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</si>
  <si>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</si>
  <si>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</si>
  <si>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</si>
  <si>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</si>
  <si>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</si>
  <si>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</si>
  <si>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</si>
  <si>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</si>
  <si>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</si>
  <si>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</si>
  <si>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</si>
  <si>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</si>
  <si>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</si>
  <si>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</si>
  <si>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</si>
  <si>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</si>
  <si>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</si>
  <si>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</si>
  <si>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</si>
  <si>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</si>
  <si>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</si>
  <si>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</si>
  <si>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</si>
  <si>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</si>
  <si>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</si>
  <si>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</si>
  <si>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</si>
  <si>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</si>
  <si>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</si>
  <si>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</si>
  <si>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</si>
  <si>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</si>
  <si>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</si>
  <si>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</si>
  <si>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</si>
  <si>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</si>
  <si>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</si>
  <si>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</si>
  <si>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</si>
  <si>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</si>
  <si>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</si>
  <si>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</si>
  <si>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</si>
  <si>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</si>
  <si>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</si>
  <si>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</si>
  <si>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</si>
  <si>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</si>
  <si>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</si>
  <si>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</si>
  <si>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</si>
  <si>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</si>
  <si>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</si>
  <si>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</si>
  <si>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</si>
  <si>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</si>
  <si>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</si>
  <si>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</si>
  <si>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</si>
  <si>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</si>
  <si>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</si>
  <si>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</si>
  <si>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</si>
  <si>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</si>
  <si>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</si>
  <si>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</si>
  <si>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</si>
  <si>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</si>
  <si>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</si>
  <si>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</si>
  <si>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</si>
  <si>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</si>
  <si>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</si>
  <si>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</si>
  <si>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</si>
  <si>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</si>
  <si>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</si>
  <si>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</si>
  <si>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</si>
  <si>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</si>
  <si>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</si>
  <si>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</si>
  <si>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</si>
  <si>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</si>
  <si>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</si>
  <si>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</si>
  <si>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</si>
  <si>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</si>
  <si>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</si>
  <si>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</si>
  <si>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</si>
  <si>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</si>
  <si>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</si>
  <si>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</si>
  <si>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</si>
  <si>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</si>
  <si>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</si>
  <si>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</si>
  <si>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</si>
  <si>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</si>
  <si>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</si>
  <si>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</si>
  <si>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</si>
  <si>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</si>
  <si>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</si>
  <si>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</si>
  <si>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</si>
  <si>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</si>
  <si>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</si>
  <si>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</si>
  <si>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</si>
  <si>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</si>
  <si>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</si>
  <si>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</si>
  <si>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</si>
  <si>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</si>
  <si>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</si>
  <si>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</si>
  <si>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</si>
  <si>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</si>
  <si>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</si>
  <si>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</si>
  <si>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</si>
  <si>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</si>
  <si>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</si>
  <si>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</si>
  <si>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</si>
  <si>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</si>
  <si>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</si>
  <si>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</si>
  <si>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</si>
  <si>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</si>
  <si>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</si>
  <si>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</si>
  <si>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</si>
  <si>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</si>
  <si>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</si>
  <si>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</si>
  <si>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</si>
  <si>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</si>
  <si>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</si>
  <si>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</si>
  <si>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</si>
  <si>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</si>
  <si>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</si>
  <si>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</si>
  <si>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</si>
  <si>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</si>
  <si>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</si>
  <si>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</si>
  <si>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</si>
  <si>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</si>
  <si>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</si>
  <si>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</si>
  <si>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</si>
  <si>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</si>
  <si>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</si>
  <si>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</si>
  <si>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</si>
  <si>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</si>
  <si>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</si>
  <si>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</si>
  <si>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</si>
  <si>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</si>
  <si>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</si>
  <si>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</si>
  <si>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</si>
  <si>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</si>
  <si>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</si>
  <si>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</si>
  <si>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</si>
  <si>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</si>
  <si>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</si>
  <si>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</si>
  <si>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</si>
  <si>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</si>
  <si>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</si>
  <si>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</si>
  <si>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</si>
  <si>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</si>
  <si>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</si>
  <si>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</si>
  <si>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</si>
  <si>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</si>
  <si>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</si>
  <si>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</si>
  <si>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</si>
  <si>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</si>
  <si>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</si>
  <si>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</si>
  <si>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</si>
  <si>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</si>
  <si>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</si>
  <si>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</si>
  <si>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</si>
  <si>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</si>
  <si>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</si>
  <si>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</si>
  <si>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</si>
  <si>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</si>
  <si>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</si>
  <si>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</si>
  <si>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</si>
  <si>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</si>
  <si>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</si>
  <si>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</si>
  <si>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</si>
  <si>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</si>
  <si>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</si>
  <si>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</si>
  <si>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</si>
  <si>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</si>
  <si>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</si>
  <si>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</si>
  <si>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</si>
  <si>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</si>
  <si>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</si>
  <si>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</si>
  <si>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</si>
  <si>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</si>
  <si>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</si>
  <si>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</si>
  <si>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</si>
  <si>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</si>
  <si>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</si>
  <si>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</si>
  <si>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</si>
  <si>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</si>
  <si>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</si>
  <si>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</si>
  <si>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</si>
  <si>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</si>
  <si>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</si>
  <si>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</si>
  <si>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</si>
  <si>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</si>
  <si>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</si>
  <si>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</si>
  <si>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</si>
  <si>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</si>
  <si>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</si>
  <si>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</si>
  <si>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</si>
  <si>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</si>
  <si>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</si>
  <si>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</si>
  <si>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</si>
  <si>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</si>
  <si>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</si>
  <si>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</si>
  <si>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</si>
  <si>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</si>
  <si>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</si>
  <si>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</si>
  <si>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</si>
  <si>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</si>
  <si>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</si>
  <si>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</si>
  <si>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</si>
  <si>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</si>
  <si>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</si>
  <si>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</si>
  <si>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</si>
  <si>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</si>
  <si>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</si>
  <si>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</si>
  <si>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</si>
  <si>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</si>
  <si>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</si>
  <si>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</si>
  <si>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</si>
  <si>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</si>
  <si>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</si>
  <si>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</si>
  <si>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</si>
  <si>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</si>
  <si>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</si>
  <si>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</si>
  <si>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</si>
  <si>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</si>
  <si>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</si>
  <si>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</si>
  <si>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</si>
  <si>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</si>
  <si>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</si>
  <si>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</si>
  <si>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</si>
  <si>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</si>
  <si>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</si>
  <si>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</si>
  <si>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</si>
  <si>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</si>
  <si>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</si>
  <si>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</si>
  <si>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</si>
  <si>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</si>
  <si>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</si>
  <si>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</si>
  <si>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</si>
  <si>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</si>
  <si>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</si>
  <si>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</si>
  <si>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</si>
  <si>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</si>
  <si>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</si>
  <si>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</si>
  <si>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</si>
  <si>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</si>
  <si>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</si>
  <si>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</si>
  <si>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</si>
  <si>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</si>
  <si>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</si>
  <si>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</si>
  <si>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</si>
  <si>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</si>
  <si>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</si>
  <si>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</si>
  <si>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</si>
  <si>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</si>
  <si>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</si>
  <si>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</si>
  <si>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</si>
  <si>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</si>
  <si>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</si>
  <si>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</si>
  <si>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</si>
  <si>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</si>
  <si>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</si>
  <si>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</si>
  <si>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</si>
  <si>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</si>
  <si>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</si>
  <si>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</si>
  <si>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</si>
  <si>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</si>
  <si>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</si>
  <si>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</si>
  <si>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</si>
  <si>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</si>
  <si>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</si>
  <si>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</si>
  <si>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</si>
  <si>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</si>
  <si>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</si>
  <si>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</si>
  <si>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</si>
  <si>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</si>
  <si>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</si>
  <si>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</si>
  <si>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</si>
  <si>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</si>
  <si>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</si>
  <si>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</si>
  <si>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</si>
  <si>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</si>
  <si>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</si>
  <si>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</si>
  <si>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</si>
  <si>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</si>
  <si>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</si>
  <si>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</si>
  <si>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</si>
  <si>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</si>
  <si>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</si>
  <si>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</si>
  <si>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</si>
  <si>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</si>
  <si>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</si>
  <si>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</si>
  <si>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</si>
  <si>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</si>
  <si>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</si>
  <si>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</si>
  <si>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</si>
  <si>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</si>
  <si>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</si>
  <si>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</si>
  <si>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</si>
  <si>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</si>
  <si>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</si>
  <si>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</si>
  <si>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</si>
  <si>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</si>
  <si>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</si>
  <si>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</si>
  <si>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</si>
  <si>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</si>
  <si>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</si>
  <si>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</si>
  <si>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</si>
  <si>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</si>
  <si>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</si>
  <si>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</si>
  <si>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</si>
  <si>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</si>
  <si>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</si>
  <si>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</si>
  <si>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</si>
  <si>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</si>
  <si>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</si>
  <si>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</si>
  <si>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</si>
  <si>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</si>
  <si>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</si>
  <si>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</si>
  <si>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</si>
  <si>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</si>
  <si>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</si>
  <si>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</si>
  <si>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</si>
  <si>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</si>
  <si>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</si>
  <si>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</si>
  <si>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</si>
  <si>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</si>
  <si>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</si>
  <si>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</si>
  <si>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</si>
  <si>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</si>
  <si>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</si>
  <si>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</si>
  <si>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</si>
  <si>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</si>
  <si>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</si>
  <si>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</si>
  <si>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</si>
  <si>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</si>
  <si>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</si>
  <si>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</si>
  <si>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</si>
  <si>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</si>
  <si>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</si>
  <si>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</si>
  <si>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</si>
  <si>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</si>
  <si>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</si>
  <si>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</si>
  <si>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</si>
  <si>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</si>
  <si>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</si>
  <si>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</si>
  <si>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</si>
  <si>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</si>
  <si>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</si>
  <si>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</si>
  <si>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</si>
  <si>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</si>
  <si>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</si>
  <si>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</si>
  <si>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</si>
  <si>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</si>
  <si>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</si>
  <si>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</si>
  <si>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</si>
  <si>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</si>
  <si>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</si>
  <si>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</si>
  <si>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</si>
  <si>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</si>
  <si>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</si>
  <si>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</si>
  <si>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</si>
  <si>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</si>
  <si>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</si>
  <si>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</si>
  <si>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</si>
  <si>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</si>
  <si>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</si>
  <si>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</si>
  <si>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</si>
  <si>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</si>
  <si>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</si>
  <si>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</si>
  <si>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</si>
  <si>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</si>
  <si>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</si>
  <si>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</si>
  <si>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</si>
  <si>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</si>
  <si>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</si>
  <si>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</si>
  <si>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</si>
  <si>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</si>
  <si>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</si>
  <si>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</si>
  <si>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</si>
  <si>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</si>
  <si>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</si>
  <si>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</si>
  <si>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</si>
  <si>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</si>
  <si>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</si>
  <si>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</si>
  <si>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</si>
  <si>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</si>
  <si>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</si>
  <si>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</si>
  <si>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</si>
  <si>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</si>
  <si>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</si>
  <si>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</si>
  <si>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</si>
  <si>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</si>
  <si>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</si>
  <si>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</si>
  <si>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</si>
  <si>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</si>
  <si>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</si>
  <si>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</si>
  <si>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</si>
  <si>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</si>
  <si>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</si>
  <si>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</si>
  <si>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</si>
  <si>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</si>
  <si>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</si>
  <si>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</si>
  <si>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</si>
  <si>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</si>
  <si>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</si>
  <si>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</si>
  <si>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</si>
  <si>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</si>
  <si>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</si>
  <si>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</si>
  <si>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</si>
  <si>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</si>
  <si>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</si>
  <si>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</si>
  <si>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</si>
  <si>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</si>
  <si>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</si>
  <si>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</si>
  <si>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</si>
  <si>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</si>
  <si>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</si>
  <si>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</si>
  <si>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</si>
  <si>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</si>
  <si>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</si>
  <si>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</si>
  <si>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</si>
  <si>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</si>
  <si>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</si>
  <si>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</si>
  <si>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</si>
  <si>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</si>
  <si>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</si>
  <si>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</si>
  <si>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</si>
  <si>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</si>
  <si>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</si>
  <si>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</si>
  <si>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</si>
  <si>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</si>
  <si>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</si>
  <si>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</si>
  <si>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</si>
  <si>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</si>
  <si>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</si>
  <si>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</si>
  <si>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</si>
  <si>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</si>
  <si>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</si>
  <si>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</si>
  <si>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</si>
  <si>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</si>
  <si>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</si>
  <si>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</si>
  <si>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</si>
  <si>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</si>
  <si>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</si>
  <si>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</si>
  <si>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</si>
  <si>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</si>
  <si>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</si>
  <si>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</si>
  <si>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</si>
  <si>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</si>
  <si>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</si>
  <si>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</si>
  <si>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</si>
  <si>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</si>
  <si>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</si>
  <si>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</si>
  <si>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</si>
  <si>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</si>
  <si>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</si>
  <si>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</si>
  <si>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</si>
  <si>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</si>
  <si>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</si>
  <si>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</si>
  <si>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</si>
  <si>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</si>
  <si>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</si>
  <si>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</si>
  <si>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</si>
  <si>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</si>
  <si>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</si>
  <si>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</si>
  <si>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</si>
  <si>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</si>
  <si>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</si>
  <si>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</si>
  <si>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</si>
  <si>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</si>
  <si>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</si>
  <si>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</si>
  <si>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</si>
  <si>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</si>
  <si>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</si>
  <si>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</si>
  <si>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</si>
  <si>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</si>
  <si>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</si>
  <si>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</si>
  <si>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</si>
  <si>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</si>
  <si>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</si>
  <si>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</si>
  <si>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</si>
  <si>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</si>
  <si>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</si>
  <si>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</si>
  <si>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</si>
  <si>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</si>
  <si>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</si>
  <si>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</si>
  <si>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</si>
  <si>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</si>
  <si>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</si>
  <si>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</si>
  <si>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</si>
  <si>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</si>
  <si>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</si>
  <si>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</si>
  <si>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</si>
  <si>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</si>
  <si>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</si>
  <si>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</si>
  <si>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</si>
  <si>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</si>
  <si>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</si>
  <si>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</si>
  <si>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</si>
  <si>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</si>
  <si>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</si>
  <si>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</si>
  <si>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</si>
  <si>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</si>
  <si>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</si>
  <si>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</si>
  <si>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</si>
  <si>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</si>
  <si>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</si>
  <si>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</si>
  <si>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</si>
  <si>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</si>
  <si>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</si>
  <si>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</si>
  <si>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</si>
  <si>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</si>
  <si>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</si>
  <si>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</si>
  <si>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</si>
  <si>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</si>
  <si>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</si>
  <si>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</si>
  <si>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</si>
  <si>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</si>
  <si>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</si>
  <si>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</si>
  <si>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</si>
  <si>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</si>
  <si>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</si>
  <si>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</si>
  <si>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</si>
  <si>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</si>
  <si>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</si>
  <si>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</si>
  <si>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</si>
  <si>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</si>
  <si>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</si>
  <si>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</si>
  <si>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</si>
  <si>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</si>
  <si>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</si>
  <si>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</si>
  <si>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</si>
  <si>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</si>
  <si>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</si>
  <si>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</si>
  <si>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</si>
  <si>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</si>
  <si>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</si>
  <si>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</si>
  <si>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</si>
  <si>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</si>
  <si>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</si>
  <si>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</si>
  <si>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</si>
  <si>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</si>
  <si>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</si>
  <si>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</si>
  <si>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</si>
  <si>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</si>
  <si>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</si>
  <si>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</si>
  <si>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</si>
  <si>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</si>
  <si>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</si>
  <si>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</si>
  <si>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</si>
  <si>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</si>
  <si>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</si>
  <si>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</si>
  <si>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</si>
  <si>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</si>
  <si>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</si>
  <si>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</si>
  <si>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</si>
  <si>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</si>
  <si>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</si>
  <si>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</si>
  <si>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</si>
  <si>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</si>
  <si>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</si>
  <si>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</si>
  <si>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</si>
  <si>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</si>
  <si>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</si>
  <si>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</si>
  <si>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</si>
  <si>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</si>
  <si>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</si>
  <si>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</si>
  <si>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</si>
  <si>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</si>
  <si>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</si>
  <si>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</si>
  <si>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</si>
  <si>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</si>
  <si>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</si>
  <si>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</si>
  <si>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</si>
  <si>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</si>
  <si>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</si>
  <si>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</si>
  <si>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</si>
  <si>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</si>
  <si>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</si>
  <si>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</si>
  <si>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</si>
  <si>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</si>
  <si>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</si>
  <si>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</si>
  <si>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</si>
  <si>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</si>
  <si>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</si>
  <si>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</si>
  <si>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</si>
  <si>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</si>
  <si>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</si>
  <si>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</si>
  <si>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</si>
  <si>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</si>
  <si>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</si>
  <si>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</si>
  <si>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</si>
  <si>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</si>
  <si>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</si>
  <si>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</si>
  <si>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</si>
  <si>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</si>
  <si>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</si>
  <si>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</si>
  <si>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</si>
  <si>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</si>
  <si>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</si>
  <si>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</si>
  <si>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</si>
  <si>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</si>
  <si>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</si>
  <si>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</si>
  <si>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</si>
  <si>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</si>
  <si>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</si>
  <si>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</si>
  <si>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</si>
  <si>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</si>
  <si>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</si>
  <si>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</si>
  <si>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</si>
  <si>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</si>
  <si>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</si>
  <si>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</si>
  <si>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</si>
  <si>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</si>
  <si>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</si>
  <si>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</si>
  <si>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</si>
  <si>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</si>
  <si>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</si>
  <si>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</si>
  <si>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</si>
  <si>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</si>
  <si>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</si>
  <si>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</si>
  <si>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</si>
  <si>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</si>
  <si>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</si>
  <si>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</si>
  <si>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</si>
  <si>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</si>
  <si>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</si>
  <si>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</si>
  <si>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</si>
  <si>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</si>
  <si>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</si>
  <si>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</si>
  <si>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</si>
  <si>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</si>
  <si>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</si>
  <si>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</si>
  <si>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</si>
  <si>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</si>
  <si>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</si>
  <si>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</si>
  <si>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</si>
  <si>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</si>
  <si>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</si>
  <si>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</si>
  <si>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</si>
  <si>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</si>
  <si>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</si>
  <si>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</si>
  <si>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</si>
  <si>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</si>
  <si>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</si>
  <si>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</si>
  <si>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</si>
  <si>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</si>
  <si>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</si>
  <si>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</si>
  <si>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</si>
  <si>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</si>
  <si>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</si>
  <si>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</si>
  <si>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</si>
  <si>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</si>
  <si>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</si>
  <si>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</si>
  <si>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</si>
  <si>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</si>
  <si>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</si>
  <si>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</si>
  <si>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</si>
  <si>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</si>
  <si>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</si>
  <si>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</si>
  <si>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</si>
  <si>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</si>
  <si>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</si>
  <si>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</si>
  <si>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</si>
  <si>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</si>
  <si>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</si>
  <si>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</si>
  <si>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</si>
  <si>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</si>
  <si>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</si>
  <si>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</si>
  <si>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</si>
  <si>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</si>
  <si>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</si>
  <si>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</si>
  <si>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</si>
  <si>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</si>
  <si>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</si>
  <si>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</si>
  <si>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</si>
  <si>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</si>
  <si>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</si>
  <si>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</si>
  <si>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</si>
  <si>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</si>
  <si>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</si>
  <si>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</si>
  <si>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</si>
  <si>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</si>
  <si>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</si>
  <si>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</si>
  <si>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</si>
  <si>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</si>
  <si>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</si>
  <si>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</si>
  <si>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</si>
  <si>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</si>
  <si>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</si>
  <si>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</si>
  <si>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</si>
  <si>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</si>
  <si>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</si>
  <si>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</si>
  <si>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</si>
  <si>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</si>
  <si>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</si>
  <si>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</si>
  <si>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</si>
  <si>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</si>
  <si>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</si>
  <si>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</si>
  <si>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</si>
  <si>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</si>
  <si>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</si>
  <si>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</si>
  <si>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</si>
  <si>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</si>
  <si>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</si>
  <si>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</si>
  <si>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</si>
  <si>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</si>
  <si>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</si>
  <si>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</si>
  <si>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</si>
  <si>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</si>
  <si>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</si>
  <si>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</si>
  <si>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</si>
  <si>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</si>
  <si>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</si>
  <si>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</si>
  <si>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</si>
  <si>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</si>
  <si>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</si>
  <si>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</si>
  <si>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</si>
  <si>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</si>
  <si>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</si>
  <si>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</si>
  <si>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</si>
  <si>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</si>
  <si>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</si>
  <si>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</si>
  <si>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</si>
  <si>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</si>
  <si>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</si>
  <si>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</si>
  <si>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</si>
  <si>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</si>
  <si>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</si>
  <si>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</si>
  <si>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</si>
  <si>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</si>
  <si>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</si>
  <si>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</si>
  <si>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</si>
  <si>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</si>
  <si>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</si>
  <si>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</si>
  <si>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</si>
  <si>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</si>
  <si>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</si>
  <si>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</si>
  <si>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</si>
  <si>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</si>
  <si>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</si>
  <si>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</si>
  <si>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</si>
  <si>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</si>
  <si>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</si>
  <si>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</si>
  <si>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</si>
  <si>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</si>
  <si>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</si>
  <si>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</si>
  <si>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</si>
  <si>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</si>
  <si>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</si>
  <si>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</si>
  <si>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</si>
  <si>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</si>
  <si>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</si>
  <si>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</si>
  <si>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</si>
  <si>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</si>
  <si>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</si>
  <si>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</si>
  <si>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</si>
  <si>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</si>
  <si>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</si>
  <si>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</si>
  <si>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</si>
  <si>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</si>
  <si>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</si>
  <si>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</si>
  <si>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</si>
  <si>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</si>
  <si>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</si>
  <si>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</si>
  <si>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</si>
  <si>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</si>
  <si>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</si>
  <si>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</si>
  <si>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</si>
  <si>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</si>
  <si>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</si>
  <si>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</si>
  <si>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</si>
  <si>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</si>
  <si>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</si>
  <si>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</si>
  <si>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</si>
  <si>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</si>
  <si>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</si>
  <si>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</si>
  <si>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</si>
  <si>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</si>
  <si>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</si>
  <si>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</si>
  <si>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</si>
  <si>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</si>
  <si>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</si>
  <si>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</si>
  <si>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</si>
  <si>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</si>
  <si>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</si>
  <si>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</si>
  <si>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</si>
  <si>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</si>
  <si>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</si>
  <si>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</si>
  <si>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</si>
  <si>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</si>
  <si>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</si>
  <si>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</si>
  <si>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</si>
  <si>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</si>
  <si>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</si>
  <si>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</si>
  <si>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</si>
  <si>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</si>
  <si>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</si>
  <si>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</si>
  <si>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</si>
  <si>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</si>
  <si>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</si>
  <si>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</si>
  <si>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</si>
  <si>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</si>
  <si>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</si>
  <si>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</si>
  <si>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</si>
  <si>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</si>
  <si>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</si>
  <si>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</si>
  <si>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</si>
  <si>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</si>
  <si>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</si>
  <si>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</si>
  <si>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</si>
  <si>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</si>
  <si>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</si>
  <si>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</si>
  <si>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</si>
  <si>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</si>
  <si>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</si>
  <si>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</si>
  <si>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</si>
  <si>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</si>
  <si>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</si>
  <si>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</si>
  <si>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</si>
  <si>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</si>
  <si>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</si>
  <si>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</si>
  <si>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</si>
  <si>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</si>
  <si>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</si>
  <si>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</si>
  <si>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</si>
  <si>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</si>
  <si>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</si>
  <si>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</si>
  <si>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</si>
  <si>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</si>
  <si>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</si>
  <si>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</si>
  <si>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</si>
  <si>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</si>
  <si>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</si>
  <si>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</si>
  <si>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</si>
  <si>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</si>
  <si>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</si>
  <si>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</si>
  <si>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</si>
  <si>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</si>
  <si>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</si>
  <si>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</si>
  <si>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</si>
  <si>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</si>
  <si>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</si>
  <si>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</si>
  <si>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</si>
  <si>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</si>
  <si>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</si>
  <si>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</si>
  <si>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</si>
  <si>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</si>
  <si>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</si>
  <si>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</si>
  <si>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</si>
  <si>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</si>
  <si>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</si>
  <si>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</si>
  <si>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</si>
  <si>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</si>
  <si>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</si>
  <si>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</si>
  <si>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</si>
  <si>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</si>
  <si>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</si>
  <si>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</si>
  <si>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</si>
  <si>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</si>
  <si>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</si>
  <si>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</si>
  <si>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</si>
  <si>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</si>
  <si>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</si>
  <si>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</si>
  <si>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</si>
  <si>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</si>
  <si>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</si>
  <si>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</si>
  <si>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</si>
  <si>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</si>
  <si>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</si>
  <si>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</si>
  <si>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</si>
  <si>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</si>
  <si>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</si>
  <si>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</si>
  <si>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</si>
  <si>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</si>
  <si>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</si>
  <si>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</si>
  <si>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</si>
  <si>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</si>
  <si>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</si>
  <si>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</si>
  <si>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</si>
  <si>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</si>
  <si>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</si>
  <si>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</si>
  <si>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</si>
  <si>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</si>
  <si>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</si>
  <si>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</si>
  <si>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</si>
  <si>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</si>
  <si>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</si>
  <si>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</si>
  <si>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</si>
  <si>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</si>
  <si>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</si>
  <si>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</si>
  <si>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</si>
  <si>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</si>
  <si>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</si>
  <si>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</si>
  <si>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</si>
  <si>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</si>
  <si>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</si>
  <si>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</si>
  <si>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</si>
  <si>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</si>
  <si>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</si>
  <si>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</si>
  <si>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</si>
  <si>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</si>
  <si>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</si>
  <si>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</si>
  <si>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</si>
  <si>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</si>
  <si>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</si>
  <si>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</si>
  <si>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</si>
  <si>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</si>
  <si>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</si>
  <si>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</si>
  <si>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</si>
  <si>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</si>
  <si>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</si>
  <si>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</si>
  <si>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</si>
  <si>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</si>
  <si>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</si>
  <si>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</si>
  <si>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</si>
  <si>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</si>
  <si>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</si>
  <si>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</si>
  <si>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</si>
  <si>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</si>
  <si>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</si>
  <si>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</si>
  <si>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</si>
  <si>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</si>
  <si>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</si>
  <si>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</si>
  <si>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</si>
  <si>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</si>
  <si>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</si>
  <si>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</si>
  <si>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</si>
  <si>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</si>
  <si>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</si>
  <si>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</si>
  <si>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</si>
  <si>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</si>
  <si>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</si>
  <si>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</si>
  <si>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</si>
  <si>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</si>
  <si>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</si>
  <si>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</si>
  <si>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</si>
  <si>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</si>
  <si>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</si>
  <si>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</si>
  <si>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</si>
  <si>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</si>
  <si>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</si>
  <si>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</si>
  <si>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</si>
  <si>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</si>
  <si>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</si>
  <si>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</si>
  <si>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</si>
  <si>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</si>
  <si>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</si>
  <si>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</si>
  <si>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</si>
  <si>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</si>
  <si>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</si>
  <si>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</si>
  <si>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</si>
  <si>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</si>
  <si>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</si>
  <si>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</si>
  <si>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</si>
  <si>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</si>
  <si>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</si>
  <si>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</si>
  <si>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</si>
  <si>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</si>
  <si>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</si>
  <si>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</si>
  <si>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</si>
  <si>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</si>
  <si>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</si>
  <si>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</si>
  <si>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</si>
  <si>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</si>
  <si>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</si>
  <si>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</si>
  <si>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</si>
  <si>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</si>
  <si>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</si>
  <si>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</si>
  <si>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</si>
  <si>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</si>
  <si>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</si>
  <si>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</si>
  <si>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</si>
  <si>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</si>
  <si>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</si>
  <si>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</si>
  <si>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</si>
  <si>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</si>
  <si>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</si>
  <si>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</si>
  <si>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</si>
  <si>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</si>
  <si>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</si>
  <si>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</si>
  <si>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</si>
  <si>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</si>
  <si>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</si>
  <si>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</si>
  <si>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</si>
  <si>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</si>
  <si>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</si>
  <si>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</si>
  <si>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</si>
  <si>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</si>
  <si>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</si>
  <si>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</si>
  <si>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</si>
  <si>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</si>
  <si>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</si>
  <si>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</si>
  <si>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</si>
  <si>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</si>
  <si>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</si>
  <si>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</si>
  <si>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</si>
  <si>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</si>
  <si>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</si>
  <si>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</si>
  <si>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</si>
  <si>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</si>
  <si>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</si>
  <si>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</si>
  <si>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</si>
  <si>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</si>
  <si>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</si>
  <si>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</si>
  <si>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</si>
  <si>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</si>
  <si>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</si>
  <si>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</si>
  <si>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</si>
  <si>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</si>
  <si>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</si>
  <si>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</si>
  <si>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</si>
  <si>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</si>
  <si>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</si>
  <si>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</si>
  <si>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</si>
  <si>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</si>
  <si>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</si>
  <si>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</si>
  <si>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</si>
  <si>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</si>
  <si>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</si>
  <si>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</si>
  <si>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</si>
  <si>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</si>
  <si>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</si>
  <si>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</si>
  <si>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</si>
  <si>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</si>
  <si>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</si>
  <si>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</si>
  <si>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</si>
  <si>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</si>
  <si>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</si>
  <si>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</si>
  <si>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</si>
  <si>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</si>
  <si>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</si>
  <si>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</si>
  <si>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</si>
  <si>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</si>
  <si>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</si>
  <si>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</si>
  <si>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</si>
  <si>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</si>
  <si>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</si>
  <si>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</si>
  <si>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</si>
  <si>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</si>
  <si>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</si>
  <si>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</si>
  <si>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</si>
  <si>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</si>
  <si>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</si>
  <si>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</si>
  <si>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</si>
  <si>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</si>
  <si>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</si>
  <si>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</si>
  <si>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</si>
  <si>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</si>
  <si>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</si>
  <si>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</si>
  <si>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</si>
  <si>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</si>
  <si>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</si>
  <si>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</si>
  <si>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</si>
  <si>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</si>
  <si>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</si>
  <si>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</si>
  <si>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</si>
  <si>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</si>
  <si>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</si>
  <si>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</si>
  <si>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</si>
  <si>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</si>
  <si>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</si>
  <si>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</si>
  <si>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</si>
  <si>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</si>
  <si>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</si>
  <si>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</si>
  <si>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</si>
  <si>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</si>
  <si>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</si>
  <si>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</si>
  <si>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</si>
  <si>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</si>
  <si>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</si>
  <si>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</si>
  <si>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</si>
  <si>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</si>
  <si>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</si>
  <si>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</si>
  <si>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</si>
  <si>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</si>
  <si>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</si>
  <si>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</si>
  <si>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</si>
  <si>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</si>
  <si>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</si>
  <si>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</si>
  <si>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</si>
  <si>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</si>
  <si>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</si>
  <si>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</si>
  <si>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</si>
  <si>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</si>
  <si>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</si>
  <si>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</si>
  <si>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</si>
  <si>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</si>
  <si>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</si>
  <si>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</si>
  <si>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</si>
  <si>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</si>
  <si>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</si>
  <si>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</si>
  <si>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</si>
  <si>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</si>
  <si>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</si>
  <si>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</si>
  <si>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</si>
  <si>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</si>
  <si>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</si>
  <si>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</si>
  <si>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</si>
  <si>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</si>
  <si>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</si>
  <si>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</si>
  <si>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</si>
  <si>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</si>
  <si>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</si>
  <si>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</si>
  <si>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</si>
  <si>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</si>
  <si>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</si>
  <si>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</si>
  <si>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</si>
  <si>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</si>
  <si>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</si>
  <si>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</si>
  <si>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</si>
  <si>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</si>
  <si>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</si>
  <si>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</si>
  <si>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</si>
  <si>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</si>
  <si>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</si>
  <si>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</si>
  <si>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</si>
  <si>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</si>
  <si>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</si>
  <si>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</si>
  <si>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</si>
  <si>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</si>
  <si>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</si>
  <si>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</si>
  <si>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</si>
  <si>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</si>
  <si>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</si>
  <si>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</si>
  <si>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</si>
  <si>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</si>
  <si>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</si>
  <si>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</si>
  <si>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</si>
  <si>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</si>
  <si>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</si>
  <si>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</si>
  <si>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</si>
  <si>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</si>
  <si>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</si>
  <si>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</si>
  <si>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</si>
  <si>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</si>
  <si>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</si>
  <si>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</si>
  <si>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</si>
  <si>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</si>
  <si>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</si>
  <si>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</si>
  <si>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</si>
  <si>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</si>
  <si>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</si>
  <si>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</si>
  <si>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</si>
  <si>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</si>
  <si>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</si>
  <si>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</si>
  <si>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</si>
  <si>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</si>
  <si>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</si>
  <si>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</si>
  <si>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</si>
  <si>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</si>
  <si>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</si>
  <si>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</si>
  <si>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</si>
  <si>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</si>
  <si>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</si>
  <si>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</si>
  <si>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</si>
  <si>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</si>
  <si>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</si>
  <si>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</si>
  <si>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</si>
  <si>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</si>
  <si>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</si>
  <si>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</si>
  <si>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</si>
  <si>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</si>
  <si>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</si>
  <si>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</si>
  <si>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</si>
  <si>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</si>
  <si>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</si>
  <si>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</si>
  <si>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</si>
  <si>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</si>
  <si>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</si>
  <si>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</si>
  <si>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</si>
  <si>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</si>
  <si>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</si>
  <si>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</si>
  <si>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</si>
  <si>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</si>
  <si>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</si>
  <si>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</si>
  <si>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</si>
  <si>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</si>
  <si>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</si>
  <si>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</si>
  <si>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</si>
  <si>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</si>
  <si>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</si>
  <si>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</si>
  <si>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</si>
  <si>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</si>
  <si>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</si>
  <si>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</si>
  <si>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</si>
  <si>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</si>
  <si>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</si>
  <si>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</si>
  <si>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</si>
  <si>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</si>
  <si>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</si>
  <si>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</si>
  <si>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</si>
  <si>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</si>
  <si>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</si>
  <si>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</si>
  <si>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</si>
  <si>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</si>
  <si>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</si>
  <si>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</si>
  <si>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</si>
  <si>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</si>
  <si>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</si>
  <si>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</si>
  <si>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</si>
  <si>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</si>
  <si>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</si>
  <si>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</si>
  <si>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</si>
  <si>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</si>
  <si>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</si>
  <si>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</si>
  <si>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</si>
  <si>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</si>
  <si>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</si>
  <si>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</si>
  <si>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</si>
  <si>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</si>
  <si>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</si>
  <si>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</si>
  <si>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</si>
  <si>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</si>
  <si>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</si>
  <si>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</si>
  <si>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</si>
  <si>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</si>
  <si>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</si>
  <si>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</si>
  <si>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</si>
  <si>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</si>
  <si>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</si>
  <si>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</si>
  <si>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</si>
  <si>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</si>
  <si>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</si>
  <si>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</si>
  <si>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</si>
  <si>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</si>
  <si>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</si>
  <si>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</si>
  <si>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</si>
  <si>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</si>
  <si>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</si>
  <si>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</si>
  <si>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</si>
  <si>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</si>
  <si>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</si>
  <si>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</si>
  <si>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</si>
  <si>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</si>
  <si>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</si>
  <si>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</si>
  <si>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</si>
  <si>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</si>
  <si>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</si>
  <si>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</si>
  <si>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</si>
  <si>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</si>
  <si>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</si>
  <si>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</si>
  <si>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</si>
  <si>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</si>
  <si>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</si>
  <si>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</si>
  <si>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</si>
  <si>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</si>
  <si>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</si>
  <si>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</si>
  <si>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</si>
  <si>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</si>
  <si>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</si>
  <si>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</si>
  <si>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</si>
  <si>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</si>
  <si>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</si>
  <si>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</si>
  <si>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</si>
  <si>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</si>
  <si>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</si>
  <si>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</si>
  <si>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</si>
  <si>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</si>
  <si>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</si>
  <si>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</si>
  <si>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</si>
  <si>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</si>
  <si>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</si>
  <si>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</si>
  <si>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</si>
  <si>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</si>
  <si>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</si>
  <si>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</si>
  <si>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</si>
  <si>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</si>
  <si>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</si>
  <si>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</si>
  <si>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</si>
  <si>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</si>
  <si>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</si>
  <si>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</si>
  <si>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</si>
  <si>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</si>
  <si>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</si>
  <si>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</si>
  <si>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</si>
  <si>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</si>
  <si>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</si>
  <si>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</si>
  <si>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</si>
  <si>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</si>
  <si>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</si>
  <si>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</si>
  <si>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</si>
  <si>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</si>
  <si>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</si>
  <si>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</si>
  <si>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</si>
  <si>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</si>
  <si>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</si>
  <si>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</si>
  <si>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</si>
  <si>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</si>
  <si>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</si>
  <si>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</si>
  <si>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</si>
  <si>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</si>
  <si>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</si>
  <si>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</si>
  <si>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</si>
  <si>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</si>
  <si>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</si>
  <si>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</si>
  <si>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</si>
  <si>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</si>
  <si>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</si>
  <si>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</si>
  <si>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</si>
  <si>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</si>
  <si>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</si>
  <si>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</si>
  <si>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</si>
  <si>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</si>
  <si>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</si>
  <si>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</si>
  <si>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</si>
  <si>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</si>
  <si>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</si>
  <si>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</si>
  <si>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</si>
  <si>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</si>
  <si>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</si>
  <si>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</si>
  <si>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</si>
  <si>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</si>
  <si>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</si>
  <si>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</si>
  <si>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</si>
  <si>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</si>
  <si>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</si>
  <si>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</si>
  <si>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</si>
  <si>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</si>
  <si>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</si>
  <si>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</si>
  <si>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</si>
  <si>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</si>
  <si>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</si>
  <si>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</si>
  <si>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</si>
  <si>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</si>
  <si>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</si>
  <si>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</si>
  <si>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</si>
  <si>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</si>
  <si>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</si>
  <si>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</si>
  <si>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</si>
  <si>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</si>
  <si>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</si>
  <si>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</si>
  <si>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</si>
  <si>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</si>
  <si>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</si>
  <si>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</si>
  <si>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</si>
  <si>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</si>
  <si>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</si>
  <si>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</si>
  <si>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</si>
  <si>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</si>
  <si>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</si>
  <si>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</si>
  <si>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</si>
  <si>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</si>
  <si>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</si>
  <si>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</si>
  <si>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</si>
  <si>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</si>
  <si>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</si>
  <si>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</si>
  <si>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</si>
  <si>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</si>
  <si>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</si>
  <si>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</si>
  <si>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</si>
  <si>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</si>
  <si>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</si>
  <si>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</si>
  <si>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</si>
  <si>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</si>
  <si>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</si>
  <si>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</si>
  <si>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</si>
  <si>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</si>
  <si>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</si>
  <si>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</si>
  <si>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</si>
  <si>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</si>
  <si>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</si>
  <si>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</si>
  <si>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</si>
  <si>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</si>
  <si>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</si>
  <si>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</si>
  <si>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</si>
  <si>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</si>
  <si>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</si>
  <si>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</si>
  <si>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</si>
  <si>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</si>
  <si>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</si>
  <si>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</si>
  <si>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</si>
  <si>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</si>
  <si>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</si>
  <si>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</si>
  <si>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</si>
  <si>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</si>
  <si>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</si>
  <si>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</si>
  <si>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</si>
  <si>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</si>
  <si>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</si>
  <si>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</si>
  <si>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</si>
  <si>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</si>
  <si>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</si>
  <si>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</si>
  <si>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</si>
  <si>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</si>
  <si>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</si>
  <si>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</si>
  <si>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</si>
  <si>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</si>
  <si>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</si>
  <si>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</si>
  <si>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</si>
  <si>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</si>
  <si>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</si>
  <si>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</si>
  <si>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</si>
  <si>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</si>
  <si>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</si>
  <si>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</si>
  <si>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</si>
  <si>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</si>
  <si>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</si>
  <si>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</si>
  <si>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</si>
  <si>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</si>
  <si>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</si>
  <si>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</si>
  <si>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</si>
  <si>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</si>
  <si>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</si>
  <si>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</si>
  <si>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</si>
  <si>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</si>
  <si>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</si>
  <si>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</si>
  <si>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</si>
  <si>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</si>
  <si>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</si>
  <si>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</si>
  <si>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</si>
  <si>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</si>
  <si>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</si>
  <si>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</si>
  <si>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</si>
  <si>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</si>
  <si>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</si>
  <si>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</si>
  <si>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</si>
  <si>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</si>
  <si>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</si>
  <si>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</si>
  <si>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</si>
  <si>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</si>
  <si>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</si>
  <si>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</si>
  <si>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</si>
  <si>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</si>
  <si>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</si>
  <si>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</si>
  <si>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</si>
  <si>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</si>
  <si>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</si>
  <si>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</si>
  <si>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</si>
  <si>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</si>
  <si>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</si>
  <si>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</si>
  <si>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</si>
  <si>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</si>
  <si>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</si>
  <si>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</si>
  <si>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</si>
  <si>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</si>
  <si>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</si>
  <si>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</si>
  <si>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</si>
  <si>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</si>
  <si>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</si>
  <si>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</si>
  <si>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</si>
  <si>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</si>
  <si>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</si>
  <si>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</si>
  <si>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</si>
  <si>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</si>
  <si>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</si>
  <si>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</si>
  <si>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</si>
  <si>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</si>
  <si>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</si>
  <si>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</si>
  <si>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</si>
  <si>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</si>
  <si>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</si>
  <si>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</si>
  <si>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</si>
  <si>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</si>
  <si>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</si>
  <si>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</si>
  <si>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</si>
  <si>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</si>
  <si>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</si>
  <si>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</si>
  <si>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</si>
  <si>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</si>
  <si>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</si>
  <si>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</si>
  <si>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</si>
  <si>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</si>
  <si>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</si>
  <si>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</si>
  <si>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</si>
  <si>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</si>
  <si>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</si>
  <si>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</si>
  <si>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</si>
  <si>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</si>
  <si>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</si>
  <si>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</si>
  <si>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</si>
  <si>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</si>
  <si>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</si>
  <si>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</si>
  <si>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</si>
  <si>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</si>
  <si>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</si>
  <si>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</si>
  <si>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</si>
  <si>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</si>
  <si>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</si>
  <si>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</si>
  <si>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</si>
  <si>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</si>
  <si>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</si>
  <si>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</si>
  <si>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</si>
  <si>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</si>
  <si>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</si>
  <si>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</si>
  <si>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</si>
  <si>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</si>
  <si>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</si>
  <si>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</si>
  <si>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</si>
  <si>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</si>
  <si>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</si>
  <si>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</si>
  <si>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</si>
  <si>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</si>
  <si>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</si>
  <si>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</si>
  <si>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</si>
  <si>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</si>
  <si>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</si>
  <si>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</si>
  <si>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</si>
  <si>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</si>
  <si>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</si>
  <si>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</si>
  <si>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</si>
  <si>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</si>
  <si>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</si>
  <si>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</si>
  <si>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</si>
  <si>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</si>
  <si>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</si>
  <si>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</si>
  <si>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</si>
  <si>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</si>
  <si>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</si>
  <si>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</si>
  <si>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</si>
  <si>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</si>
  <si>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</si>
  <si>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</si>
  <si>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</si>
  <si>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</si>
  <si>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</si>
  <si>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</si>
  <si>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</si>
  <si>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</si>
  <si>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</si>
  <si>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</si>
  <si>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</si>
  <si>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</si>
  <si>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</si>
  <si>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</si>
  <si>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</si>
  <si>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</si>
  <si>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</si>
  <si>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</si>
  <si>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</si>
  <si>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</si>
  <si>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</si>
  <si>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</si>
  <si>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</si>
  <si>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</si>
  <si>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</si>
  <si>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</si>
  <si>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</si>
  <si>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</si>
  <si>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</si>
  <si>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</si>
  <si>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</si>
  <si>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</si>
  <si>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</si>
  <si>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</si>
  <si>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</si>
  <si>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</si>
  <si>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</si>
  <si>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</si>
  <si>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</si>
  <si>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</si>
  <si>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</si>
  <si>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</si>
  <si>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</si>
  <si>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</si>
  <si>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</si>
  <si>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</si>
  <si>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</si>
  <si>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</si>
  <si>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</si>
  <si>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</si>
  <si>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</si>
  <si>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</si>
  <si>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</si>
  <si>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</si>
  <si>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</si>
  <si>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</si>
  <si>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</si>
  <si>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</si>
  <si>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</si>
  <si>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</si>
  <si>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</si>
  <si>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</si>
  <si>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</si>
  <si>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</si>
  <si>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</si>
  <si>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</si>
  <si>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</si>
  <si>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</si>
  <si>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</si>
  <si>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</si>
  <si>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</si>
  <si>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</si>
  <si>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</si>
  <si>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</si>
  <si>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</si>
  <si>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</si>
  <si>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</si>
  <si>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</si>
  <si>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</si>
  <si>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</si>
  <si>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</si>
  <si>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</si>
  <si>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</si>
  <si>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</si>
  <si>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</si>
  <si>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</si>
  <si>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</si>
  <si>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</si>
  <si>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</si>
  <si>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</si>
  <si>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</si>
  <si>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</si>
  <si>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</si>
  <si>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</si>
  <si>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</si>
  <si>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</si>
  <si>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</si>
  <si>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</si>
  <si>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</si>
  <si>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</si>
  <si>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</si>
  <si>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</si>
  <si>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</si>
  <si>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</si>
  <si>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</si>
  <si>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</si>
  <si>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</si>
  <si>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</si>
  <si>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</si>
  <si>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</si>
  <si>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</si>
  <si>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</si>
  <si>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</si>
  <si>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</si>
  <si>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</si>
  <si>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</si>
  <si>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</si>
  <si>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</si>
  <si>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</si>
  <si>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</si>
  <si>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</si>
  <si>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</si>
  <si>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</si>
  <si>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</si>
  <si>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</si>
  <si>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</si>
  <si>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</si>
  <si>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</si>
  <si>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</si>
  <si>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</si>
  <si>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</si>
  <si>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</si>
  <si>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</si>
  <si>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</si>
  <si>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</si>
  <si>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</si>
  <si>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</si>
  <si>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</si>
  <si>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</si>
  <si>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</si>
  <si>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</si>
  <si>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</si>
  <si>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</si>
  <si>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</si>
  <si>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</si>
  <si>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</si>
  <si>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</si>
  <si>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</si>
  <si>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</si>
  <si>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</si>
  <si>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</si>
  <si>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</si>
  <si>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</si>
  <si>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</si>
  <si>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</si>
  <si>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</si>
  <si>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</si>
  <si>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</si>
  <si>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</si>
  <si>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</si>
  <si>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</si>
  <si>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</si>
  <si>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</si>
  <si>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</si>
  <si>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</si>
  <si>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</si>
  <si>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</si>
  <si>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</si>
  <si>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</si>
  <si>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</si>
  <si>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</si>
  <si>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</si>
  <si>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</si>
  <si>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</si>
  <si>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</si>
  <si>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</si>
  <si>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</si>
  <si>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</si>
  <si>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</si>
  <si>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</si>
  <si>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</si>
  <si>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</si>
  <si>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</si>
  <si>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</si>
  <si>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</si>
  <si>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</si>
  <si>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</si>
  <si>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</si>
  <si>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</si>
  <si>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</si>
  <si>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</si>
  <si>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</si>
  <si>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</si>
  <si>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</si>
  <si>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</si>
  <si>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</si>
  <si>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</si>
  <si>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</si>
  <si>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</si>
  <si>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</si>
  <si>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</si>
  <si>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</si>
  <si>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</si>
  <si>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</si>
  <si>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</si>
  <si>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</si>
  <si>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</si>
  <si>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</si>
  <si>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</si>
  <si>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</si>
  <si>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</si>
  <si>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</si>
  <si>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</si>
  <si>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</si>
  <si>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</si>
  <si>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</si>
  <si>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</si>
  <si>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</si>
  <si>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</si>
  <si>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</si>
  <si>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</si>
  <si>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</si>
  <si>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</si>
  <si>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</si>
  <si>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</si>
  <si>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</si>
  <si>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</si>
  <si>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</si>
  <si>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</si>
  <si>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</si>
  <si>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</si>
  <si>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</si>
  <si>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</si>
  <si>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</si>
  <si>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</si>
  <si>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</si>
  <si>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</si>
  <si>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</si>
  <si>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</si>
  <si>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</si>
  <si>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</si>
  <si>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</si>
  <si>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</si>
  <si>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</si>
  <si>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</si>
  <si>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</si>
  <si>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</si>
  <si>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</si>
  <si>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</si>
  <si>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</si>
  <si>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</si>
  <si>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</si>
  <si>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</si>
  <si>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</si>
  <si>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</si>
  <si>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</si>
  <si>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</si>
  <si>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</si>
  <si>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</si>
  <si>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</si>
  <si>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</si>
  <si>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</si>
  <si>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</si>
  <si>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</si>
  <si>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</si>
  <si>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</si>
  <si>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</si>
  <si>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</si>
  <si>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</si>
  <si>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</si>
  <si>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</si>
  <si>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</si>
  <si>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</si>
  <si>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</si>
  <si>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</si>
  <si>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</si>
  <si>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</si>
  <si>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</si>
  <si>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</si>
  <si>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</si>
  <si>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</si>
  <si>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</si>
  <si>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</si>
  <si>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</si>
  <si>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</si>
  <si>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</si>
  <si>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</si>
  <si>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</si>
  <si>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</si>
  <si>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</si>
  <si>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</si>
  <si>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</si>
  <si>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</si>
  <si>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</si>
  <si>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</si>
  <si>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</si>
  <si>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</si>
  <si>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</si>
  <si>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</si>
  <si>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</si>
  <si>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</si>
  <si>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</si>
  <si>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</si>
  <si>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</si>
  <si>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</si>
  <si>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</si>
  <si>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</si>
  <si>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</si>
  <si>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</si>
  <si>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</si>
  <si>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</si>
  <si>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</si>
  <si>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</si>
  <si>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</si>
  <si>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</si>
  <si>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</si>
  <si>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</si>
  <si>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</si>
  <si>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</si>
  <si>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</si>
  <si>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</si>
  <si>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</si>
  <si>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</si>
  <si>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</si>
  <si>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</si>
  <si>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</si>
  <si>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</si>
  <si>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</si>
  <si>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</si>
  <si>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</si>
  <si>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</si>
  <si>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</si>
  <si>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</si>
  <si>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</si>
  <si>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</si>
  <si>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</si>
  <si>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</si>
  <si>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</si>
  <si>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</si>
  <si>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</si>
  <si>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</si>
  <si>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</si>
  <si>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</si>
  <si>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</si>
  <si>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</si>
  <si>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</si>
  <si>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</si>
  <si>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</si>
  <si>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</si>
  <si>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</si>
  <si>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</si>
  <si>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</si>
  <si>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</si>
  <si>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</si>
  <si>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</si>
  <si>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</si>
  <si>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</si>
  <si>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</si>
  <si>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</si>
  <si>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</si>
  <si>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</si>
  <si>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</si>
  <si>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</si>
  <si>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</si>
  <si>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</si>
  <si>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</si>
  <si>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</si>
  <si>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</si>
  <si>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</si>
  <si>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</si>
  <si>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</si>
  <si>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</si>
  <si>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</si>
  <si>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</si>
  <si>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</si>
  <si>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</si>
  <si>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</si>
  <si>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</si>
  <si>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</si>
  <si>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</si>
  <si>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</si>
  <si>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</si>
  <si>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</si>
  <si>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</si>
  <si>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</si>
  <si>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</si>
  <si>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</si>
  <si>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</si>
  <si>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</si>
  <si>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</si>
  <si>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</si>
  <si>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</si>
  <si>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</si>
  <si>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</si>
  <si>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</si>
  <si>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</si>
  <si>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</si>
  <si>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</si>
  <si>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</si>
  <si>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</si>
  <si>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</si>
  <si>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</si>
  <si>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</si>
  <si>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</si>
  <si>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</si>
  <si>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</si>
  <si>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</si>
  <si>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</si>
  <si>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</si>
  <si>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</si>
  <si>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</si>
  <si>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</si>
  <si>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</si>
  <si>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</si>
  <si>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</si>
  <si>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</si>
  <si>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</si>
  <si>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</si>
  <si>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</si>
  <si>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</si>
  <si>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</si>
  <si>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</si>
  <si>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</si>
  <si>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</si>
  <si>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</si>
  <si>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</si>
  <si>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</si>
  <si>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</si>
  <si>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</si>
  <si>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</si>
  <si>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</si>
  <si>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</si>
  <si>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</si>
  <si>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</si>
  <si>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</si>
  <si>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</si>
  <si>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</si>
  <si>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</si>
  <si>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</si>
  <si>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</si>
  <si>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</si>
  <si>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</si>
  <si>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</si>
  <si>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</si>
  <si>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</si>
  <si>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</si>
  <si>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</si>
  <si>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</si>
  <si>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</si>
  <si>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</si>
  <si>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</si>
  <si>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</si>
  <si>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</si>
  <si>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</si>
  <si>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</si>
  <si>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</si>
  <si>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</si>
  <si>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</si>
  <si>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</si>
  <si>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</si>
  <si>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</si>
  <si>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</si>
  <si>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</si>
  <si>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</si>
  <si>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</si>
  <si>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</si>
  <si>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</si>
  <si>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</si>
  <si>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</si>
  <si>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</si>
  <si>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</si>
  <si>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</si>
  <si>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</si>
  <si>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</si>
  <si>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</si>
  <si>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</si>
  <si>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</si>
  <si>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</si>
  <si>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</si>
  <si>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</si>
  <si>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</si>
  <si>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</si>
  <si>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</si>
  <si>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</si>
  <si>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</si>
  <si>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</si>
  <si>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</si>
  <si>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</si>
  <si>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</si>
  <si>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</si>
  <si>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</si>
  <si>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</si>
  <si>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</si>
  <si>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</si>
  <si>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</si>
  <si>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</si>
  <si>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</si>
  <si>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</si>
  <si>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</si>
  <si>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</si>
  <si>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</si>
  <si>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</si>
  <si>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</si>
  <si>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</si>
  <si>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</si>
  <si>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</si>
  <si>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</si>
  <si>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</si>
  <si>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</si>
  <si>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</si>
  <si>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</si>
  <si>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</si>
  <si>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</si>
  <si>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</si>
  <si>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</si>
  <si>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</si>
  <si>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</si>
  <si>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</si>
  <si>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</si>
  <si>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</si>
  <si>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</si>
  <si>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</si>
  <si>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</si>
  <si>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</si>
  <si>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</si>
  <si>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</si>
  <si>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</si>
  <si>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</si>
  <si>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</si>
  <si>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</si>
  <si>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</si>
  <si>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</si>
  <si>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</si>
  <si>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</si>
  <si>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</si>
  <si>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</si>
  <si>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</si>
  <si>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</si>
  <si>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</si>
  <si>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</si>
  <si>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</si>
  <si>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</si>
  <si>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</si>
  <si>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</si>
  <si>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</si>
  <si>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</si>
  <si>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</si>
  <si>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</si>
  <si>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</si>
  <si>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</si>
  <si>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</si>
  <si>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</si>
  <si>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</si>
  <si>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</si>
  <si>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</si>
  <si>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</si>
  <si>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</si>
  <si>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</si>
  <si>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</si>
  <si>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</si>
  <si>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</si>
  <si>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</si>
  <si>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</si>
  <si>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</si>
  <si>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</si>
  <si>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</si>
  <si>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</si>
  <si>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</si>
  <si>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</si>
  <si>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</si>
  <si>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</si>
  <si>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</si>
  <si>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</si>
  <si>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</si>
  <si>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</si>
  <si>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</si>
  <si>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</si>
  <si>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</si>
  <si>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</si>
  <si>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</si>
  <si>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</si>
  <si>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</si>
  <si>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</si>
  <si>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</si>
  <si>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</si>
  <si>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</si>
  <si>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</si>
  <si>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</si>
  <si>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</si>
  <si>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</si>
  <si>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</si>
  <si>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</si>
  <si>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</si>
  <si>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</si>
  <si>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</si>
  <si>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</si>
  <si>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</si>
  <si>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</si>
  <si>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</si>
  <si>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</si>
  <si>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</si>
  <si>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</si>
  <si>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</si>
  <si>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</si>
  <si>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</si>
  <si>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</si>
  <si>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</si>
  <si>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</si>
  <si>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</si>
  <si>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</si>
  <si>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</si>
  <si>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</si>
  <si>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</si>
  <si>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</si>
  <si>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</si>
  <si>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</si>
  <si>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</si>
  <si>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</si>
  <si>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</si>
  <si>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</si>
  <si>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</si>
  <si>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</si>
  <si>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</si>
  <si>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</si>
  <si>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</si>
  <si>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</si>
  <si>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</si>
  <si>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</si>
  <si>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</si>
  <si>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</si>
  <si>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</si>
  <si>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</si>
  <si>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</si>
  <si>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</si>
  <si>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</si>
  <si>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</si>
  <si>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</si>
  <si>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</si>
  <si>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</si>
  <si>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</si>
  <si>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</si>
  <si>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</si>
  <si>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</si>
  <si>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</si>
  <si>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</si>
  <si>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</si>
  <si>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</si>
  <si>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</si>
  <si>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</si>
  <si>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</si>
  <si>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</si>
  <si>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</si>
  <si>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</si>
  <si>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</si>
  <si>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</si>
  <si>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</si>
  <si>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</si>
  <si>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</si>
  <si>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</si>
  <si>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</si>
  <si>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</si>
  <si>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</si>
  <si>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</si>
  <si>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</si>
  <si>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</si>
  <si>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</si>
  <si>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</si>
  <si>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</si>
  <si>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</si>
  <si>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</si>
  <si>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</si>
  <si>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</si>
  <si>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</si>
  <si>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</si>
  <si>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</si>
  <si>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</si>
  <si>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</si>
  <si>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</si>
  <si>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</si>
  <si>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</si>
  <si>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</si>
  <si>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</si>
  <si>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</si>
  <si>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</si>
  <si>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</si>
  <si>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</si>
  <si>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</si>
  <si>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</si>
  <si>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</si>
  <si>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</si>
  <si>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</si>
  <si>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</si>
  <si>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</si>
  <si>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</si>
  <si>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</si>
  <si>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</si>
  <si>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</si>
  <si>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</si>
  <si>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</si>
  <si>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</si>
  <si>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</si>
  <si>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</si>
  <si>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</si>
  <si>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</si>
  <si>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</si>
  <si>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</si>
  <si>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</si>
  <si>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</si>
  <si>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</si>
  <si>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</si>
  <si>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</si>
  <si>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</si>
  <si>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</si>
  <si>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</si>
  <si>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</si>
  <si>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</si>
  <si>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</si>
  <si>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</si>
  <si>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</si>
  <si>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</si>
  <si>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</si>
  <si>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</si>
  <si>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</si>
  <si>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</si>
  <si>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</si>
  <si>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</si>
  <si>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</si>
  <si>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</si>
  <si>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</si>
  <si>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</si>
  <si>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</si>
  <si>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</si>
  <si>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</si>
  <si>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</si>
  <si>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</si>
  <si>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</si>
  <si>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</si>
  <si>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</si>
  <si>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</si>
  <si>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</si>
  <si>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</si>
  <si>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</si>
  <si>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</si>
  <si>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</si>
  <si>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</si>
  <si>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</si>
  <si>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</si>
  <si>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</si>
  <si>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</si>
  <si>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</si>
  <si>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</si>
  <si>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</si>
  <si>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</si>
  <si>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</si>
  <si>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</si>
  <si>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</si>
  <si>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</si>
  <si>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</si>
  <si>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</si>
  <si>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</si>
  <si>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</si>
  <si>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</si>
  <si>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</si>
  <si>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</si>
  <si>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</si>
  <si>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</si>
  <si>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</si>
  <si>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</si>
  <si>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</si>
  <si>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</si>
  <si>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</si>
  <si>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</si>
  <si>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</si>
  <si>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</si>
  <si>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</si>
  <si>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</si>
  <si>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</si>
  <si>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</si>
  <si>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</si>
  <si>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</si>
  <si>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</si>
  <si>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</si>
  <si>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</si>
  <si>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</si>
  <si>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</si>
  <si>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</si>
  <si>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</si>
  <si>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</si>
  <si>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</si>
  <si>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</si>
  <si>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</si>
  <si>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</si>
  <si>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</si>
  <si>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</si>
  <si>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</si>
  <si>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</si>
  <si>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</si>
  <si>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</si>
  <si>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</si>
  <si>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</si>
  <si>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</si>
  <si>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</si>
  <si>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</si>
  <si>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</si>
  <si>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</si>
  <si>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</si>
  <si>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</si>
  <si>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</si>
  <si>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</si>
  <si>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</si>
  <si>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</si>
  <si>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</si>
  <si>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</si>
  <si>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</si>
  <si>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</si>
  <si>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</si>
  <si>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</si>
  <si>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</si>
  <si>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</si>
  <si>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</si>
  <si>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</si>
  <si>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</si>
  <si>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</si>
  <si>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</si>
  <si>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</si>
  <si>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</si>
  <si>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</si>
  <si>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</si>
  <si>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</si>
  <si>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</si>
  <si>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</si>
  <si>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</si>
  <si>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</si>
  <si>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</si>
  <si>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</si>
  <si>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</si>
  <si>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</si>
  <si>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</si>
  <si>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</si>
  <si>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</si>
  <si>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</si>
  <si>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</si>
  <si>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</si>
  <si>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</si>
  <si>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</si>
  <si>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</si>
  <si>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</si>
  <si>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</si>
  <si>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</si>
  <si>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</si>
  <si>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</si>
  <si>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</si>
  <si>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</si>
  <si>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</si>
  <si>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</si>
  <si>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</si>
  <si>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</si>
  <si>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</si>
  <si>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</si>
  <si>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</si>
  <si>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</si>
  <si>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</si>
  <si>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</si>
  <si>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</si>
  <si>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</si>
  <si>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</si>
  <si>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</si>
  <si>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</si>
  <si>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</si>
  <si>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</si>
  <si>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</si>
  <si>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</si>
  <si>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</si>
  <si>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</si>
  <si>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</si>
  <si>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</si>
  <si>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</si>
  <si>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</si>
  <si>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</si>
  <si>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</si>
  <si>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</si>
  <si>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</si>
  <si>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</si>
  <si>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</si>
  <si>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</si>
  <si>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</si>
  <si>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</si>
  <si>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</si>
  <si>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</si>
  <si>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</si>
  <si>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</si>
  <si>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</si>
  <si>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</si>
  <si>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</si>
  <si>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</si>
  <si>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</si>
  <si>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</si>
  <si>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</si>
  <si>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</si>
  <si>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</si>
  <si>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</si>
  <si>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</si>
  <si>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</si>
  <si>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</si>
  <si>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</si>
  <si>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</si>
  <si>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</si>
  <si>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</si>
  <si>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</si>
  <si>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</si>
  <si>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</si>
  <si>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</si>
  <si>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</si>
  <si>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</si>
  <si>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</si>
  <si>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</si>
  <si>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</si>
  <si>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</si>
  <si>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</si>
  <si>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</si>
  <si>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</si>
  <si>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</si>
  <si>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</si>
  <si>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</si>
  <si>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</si>
  <si>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</si>
  <si>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</si>
  <si>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</si>
  <si>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</si>
  <si>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</si>
  <si>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</si>
  <si>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</si>
  <si>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</si>
  <si>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</si>
  <si>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</si>
  <si>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</si>
  <si>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</si>
  <si>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</si>
  <si>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</si>
  <si>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</si>
  <si>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</si>
  <si>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</si>
  <si>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</si>
  <si>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</si>
  <si>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</si>
  <si>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</si>
  <si>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</si>
  <si>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</si>
  <si>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</si>
  <si>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</si>
  <si>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</si>
  <si>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</si>
  <si>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</si>
  <si>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</si>
  <si>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</si>
  <si>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</si>
  <si>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</si>
  <si>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</si>
  <si>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</si>
  <si>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</si>
  <si>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</si>
  <si>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</si>
  <si>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</si>
  <si>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</si>
  <si>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</si>
  <si>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</si>
  <si>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</si>
  <si>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</si>
  <si>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</si>
  <si>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</si>
  <si>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</si>
  <si>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</si>
  <si>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</si>
  <si>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</si>
  <si>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</si>
  <si>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</si>
  <si>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</si>
  <si>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</si>
  <si>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</si>
  <si>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</si>
  <si>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</si>
  <si>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</si>
  <si>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</si>
  <si>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</si>
  <si>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</si>
  <si>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</si>
  <si>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</si>
  <si>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</si>
  <si>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</si>
  <si>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</si>
  <si>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</si>
  <si>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</si>
  <si>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</si>
  <si>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</si>
  <si>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</si>
  <si>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</si>
  <si>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</si>
  <si>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</si>
  <si>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</si>
  <si>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</si>
  <si>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</si>
  <si>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</si>
  <si>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</si>
  <si>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</si>
  <si>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</si>
  <si>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</si>
  <si>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</si>
  <si>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</si>
  <si>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</si>
  <si>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</si>
  <si>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</si>
  <si>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</si>
  <si>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</si>
  <si>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</si>
  <si>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</si>
  <si>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</si>
  <si>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</si>
  <si>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</si>
  <si>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</si>
  <si>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</si>
  <si>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</si>
  <si>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</si>
  <si>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</si>
  <si>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</si>
  <si>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</si>
  <si>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</si>
  <si>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</si>
  <si>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</si>
  <si>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</si>
  <si>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</si>
  <si>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</si>
  <si>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</si>
  <si>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</si>
  <si>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</si>
  <si>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</si>
  <si>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</si>
  <si>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</si>
  <si>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</si>
  <si>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</si>
  <si>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</si>
  <si>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</si>
  <si>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</si>
  <si>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</si>
  <si>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</si>
  <si>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</si>
  <si>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</si>
  <si>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</si>
  <si>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</si>
  <si>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</si>
  <si>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</si>
  <si>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</si>
  <si>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</si>
  <si>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</si>
  <si>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</si>
  <si>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</si>
  <si>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</si>
  <si>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</si>
  <si>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</si>
  <si>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</si>
  <si>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</si>
  <si>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</si>
  <si>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</si>
  <si>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</si>
  <si>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</si>
  <si>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</si>
  <si>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</si>
  <si>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</si>
  <si>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</si>
  <si>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</si>
  <si>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</si>
  <si>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</si>
  <si>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</si>
  <si>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</si>
  <si>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</si>
  <si>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</si>
  <si>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</si>
  <si>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</si>
  <si>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</si>
  <si>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</si>
  <si>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</si>
  <si>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</si>
  <si>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</si>
  <si>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</si>
  <si>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</si>
  <si>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</si>
  <si>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</si>
  <si>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</si>
  <si>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</si>
  <si>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</si>
  <si>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</si>
  <si>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</si>
  <si>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</si>
  <si>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</si>
  <si>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</si>
  <si>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</si>
  <si>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</si>
  <si>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</si>
  <si>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</si>
  <si>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</si>
  <si>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</si>
  <si>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</si>
  <si>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</si>
  <si>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</si>
  <si>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</si>
  <si>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</si>
  <si>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</si>
  <si>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</si>
  <si>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</si>
  <si>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</si>
  <si>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</si>
  <si>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</si>
  <si>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</si>
  <si>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</si>
  <si>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</si>
  <si>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</si>
  <si>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</si>
  <si>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</si>
  <si>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</si>
  <si>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</si>
  <si>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</si>
  <si>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</si>
  <si>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</si>
  <si>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</si>
  <si>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</si>
  <si>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</si>
  <si>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</si>
  <si>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</si>
  <si>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</si>
  <si>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</si>
  <si>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</si>
  <si>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</si>
  <si>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</si>
  <si>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</si>
  <si>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</si>
  <si>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</si>
  <si>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</si>
  <si>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</si>
  <si>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</si>
  <si>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</si>
  <si>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</si>
  <si>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</si>
  <si>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</si>
  <si>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</si>
  <si>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</si>
  <si>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</si>
  <si>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</si>
  <si>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</si>
  <si>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</si>
  <si>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</si>
  <si>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</si>
  <si>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</si>
  <si>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</si>
  <si>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</si>
  <si>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</si>
  <si>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</si>
  <si>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</si>
  <si>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</si>
  <si>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</si>
  <si>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</si>
  <si>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</si>
  <si>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</si>
  <si>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</si>
  <si>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</si>
  <si>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</si>
  <si>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</si>
  <si>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</si>
  <si>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</si>
  <si>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</si>
  <si>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</si>
  <si>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</si>
  <si>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</si>
  <si>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</si>
  <si>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</si>
  <si>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</si>
  <si>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</si>
  <si>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</si>
  <si>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</si>
  <si>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</si>
  <si>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</si>
  <si>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</si>
  <si>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</si>
  <si>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</si>
  <si>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</si>
  <si>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</si>
  <si>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</si>
  <si>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</si>
  <si>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</si>
  <si>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</si>
  <si>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</si>
  <si>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</si>
  <si>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</si>
  <si>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</si>
  <si>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</si>
  <si>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</si>
  <si>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</si>
  <si>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</si>
  <si>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</si>
  <si>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</si>
  <si>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</si>
  <si>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</si>
  <si>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</si>
  <si>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</si>
  <si>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</si>
  <si>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</si>
  <si>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</si>
  <si>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</si>
  <si>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</si>
  <si>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</si>
  <si>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</si>
  <si>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</si>
  <si>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</si>
  <si>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</si>
  <si>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</si>
  <si>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</si>
  <si>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</si>
  <si>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</si>
  <si>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</si>
  <si>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</si>
  <si>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</si>
  <si>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</si>
  <si>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</si>
  <si>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</si>
  <si>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</si>
  <si>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</si>
  <si>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</si>
  <si>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</si>
  <si>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</si>
  <si>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</si>
  <si>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</si>
  <si>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</si>
  <si>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</si>
  <si>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</si>
  <si>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</si>
  <si>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</si>
  <si>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</si>
  <si>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</si>
  <si>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</si>
  <si>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</si>
  <si>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</si>
  <si>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</si>
  <si>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</si>
  <si>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</si>
  <si>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</si>
  <si>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</si>
  <si>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</si>
  <si>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</si>
  <si>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</si>
  <si>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</si>
  <si>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</si>
  <si>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</si>
  <si>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</si>
  <si>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</si>
  <si>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</si>
  <si>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</si>
  <si>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</si>
  <si>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</si>
  <si>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</si>
  <si>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</si>
  <si>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</si>
  <si>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</si>
  <si>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</si>
  <si>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</si>
  <si>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</si>
  <si>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</si>
  <si>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</si>
  <si>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</si>
  <si>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</si>
  <si>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</si>
  <si>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</si>
  <si>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</si>
  <si>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</si>
  <si>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</si>
  <si>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</si>
  <si>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</si>
  <si>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</si>
  <si>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</si>
  <si>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</si>
  <si>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</si>
  <si>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</si>
  <si>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</si>
  <si>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</si>
  <si>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</si>
  <si>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</si>
  <si>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</si>
  <si>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</si>
  <si>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</si>
  <si>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</si>
  <si>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</si>
  <si>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</si>
  <si>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</si>
  <si>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</si>
  <si>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</si>
  <si>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</si>
  <si>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</si>
  <si>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</si>
  <si>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</si>
  <si>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</si>
  <si>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</si>
  <si>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</si>
  <si>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</si>
  <si>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</si>
  <si>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</si>
  <si>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</si>
  <si>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</si>
  <si>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</si>
  <si>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</si>
  <si>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</si>
  <si>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</si>
  <si>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</si>
  <si>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</si>
  <si>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</si>
  <si>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</si>
  <si>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</si>
  <si>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</si>
  <si>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</si>
  <si>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</si>
  <si>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</si>
  <si>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</si>
  <si>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</si>
  <si>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</si>
  <si>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</si>
  <si>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</si>
  <si>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</si>
  <si>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</si>
  <si>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</si>
  <si>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</si>
  <si>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</si>
  <si>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</si>
  <si>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</si>
  <si>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</si>
  <si>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</si>
  <si>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</si>
  <si>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</si>
  <si>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</si>
  <si>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</si>
  <si>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</si>
  <si>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</si>
  <si>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</si>
  <si>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</si>
  <si>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</si>
  <si>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</si>
  <si>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</si>
  <si>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</si>
  <si>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</si>
  <si>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</si>
  <si>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</si>
  <si>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</si>
  <si>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</si>
  <si>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</si>
  <si>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</si>
  <si>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</si>
  <si>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</si>
  <si>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</si>
  <si>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</si>
  <si>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</si>
  <si>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</si>
  <si>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</si>
  <si>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</si>
  <si>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</si>
  <si>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</si>
  <si>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</si>
  <si>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</si>
  <si>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</si>
  <si>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</si>
  <si>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</si>
  <si>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</si>
  <si>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</si>
  <si>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</si>
  <si>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</si>
  <si>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</si>
  <si>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</si>
  <si>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</si>
  <si>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</si>
  <si>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</si>
  <si>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</si>
  <si>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</si>
  <si>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</si>
  <si>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</si>
  <si>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</si>
  <si>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</si>
  <si>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</si>
  <si>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</si>
  <si>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</si>
  <si>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</si>
  <si>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</si>
  <si>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</si>
  <si>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</si>
  <si>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</si>
  <si>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</si>
  <si>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</si>
  <si>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</si>
  <si>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</si>
  <si>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</si>
  <si>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</si>
  <si>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</si>
  <si>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</si>
  <si>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</si>
  <si>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</si>
  <si>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</si>
  <si>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</si>
  <si>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</si>
  <si>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</si>
  <si>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</si>
  <si>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</si>
  <si>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</si>
  <si>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</si>
  <si>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</si>
  <si>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</si>
  <si>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</si>
  <si>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</si>
  <si>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</si>
  <si>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</si>
  <si>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</si>
  <si>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</si>
  <si>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</si>
  <si>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</si>
  <si>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</si>
  <si>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</si>
  <si>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</si>
  <si>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</si>
  <si>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</si>
  <si>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</si>
  <si>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</si>
  <si>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</si>
  <si>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</si>
  <si>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</si>
  <si>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</si>
  <si>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</si>
  <si>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</si>
  <si>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</si>
  <si>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</si>
  <si>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</si>
  <si>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</si>
  <si>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</si>
  <si>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</si>
  <si>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</si>
  <si>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</si>
  <si>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</si>
  <si>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</si>
  <si>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</si>
  <si>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</si>
  <si>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</si>
  <si>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</si>
  <si>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</si>
  <si>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</si>
  <si>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</si>
  <si>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</si>
  <si>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</si>
  <si>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</si>
  <si>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</si>
  <si>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</si>
  <si>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</si>
  <si>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</si>
  <si>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</si>
  <si>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</si>
  <si>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</si>
  <si>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</si>
  <si>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</si>
  <si>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</si>
  <si>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</si>
  <si>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</si>
  <si>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</si>
  <si>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</si>
  <si>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</si>
  <si>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</si>
  <si>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</si>
  <si>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</si>
  <si>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</si>
  <si>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</si>
  <si>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</si>
  <si>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</si>
  <si>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</si>
  <si>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</si>
  <si>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</si>
  <si>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</si>
  <si>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</si>
  <si>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</si>
  <si>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</si>
  <si>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</si>
  <si>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</si>
  <si>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</si>
  <si>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</si>
  <si>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</si>
  <si>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</si>
  <si>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</si>
  <si>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</si>
  <si>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</si>
  <si>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</si>
  <si>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</si>
  <si>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</si>
  <si>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</si>
  <si>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</si>
  <si>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</si>
  <si>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</si>
  <si>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</si>
  <si>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</si>
  <si>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</si>
  <si>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</si>
  <si>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</si>
  <si>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</si>
  <si>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</si>
  <si>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</si>
  <si>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</si>
  <si>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</si>
  <si>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</si>
  <si>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</si>
  <si>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</si>
  <si>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</si>
  <si>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</si>
  <si>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</si>
  <si>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</si>
  <si>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</si>
  <si>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</si>
  <si>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</si>
  <si>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</si>
  <si>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</si>
  <si>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</si>
  <si>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</si>
  <si>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</si>
  <si>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</si>
  <si>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</si>
  <si>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</si>
  <si>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</si>
  <si>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</si>
  <si>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</si>
  <si>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</si>
  <si>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</si>
  <si>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</si>
  <si>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</si>
  <si>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</si>
  <si>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</si>
  <si>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</si>
  <si>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</si>
  <si>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</si>
  <si>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</si>
  <si>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</si>
  <si>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</si>
  <si>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</si>
  <si>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</si>
  <si>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</si>
  <si>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</si>
  <si>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</si>
  <si>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</si>
  <si>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</si>
  <si>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</si>
  <si>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</si>
  <si>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</si>
  <si>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</si>
  <si>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</si>
  <si>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</si>
  <si>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</si>
  <si>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</si>
  <si>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</si>
  <si>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</si>
  <si>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</si>
  <si>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</si>
  <si>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</si>
  <si>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</si>
  <si>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</si>
  <si>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</si>
  <si>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</si>
  <si>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</si>
  <si>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</si>
  <si>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</si>
  <si>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</si>
  <si>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</si>
  <si>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</si>
  <si>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</si>
  <si>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</si>
  <si>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</si>
  <si>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</si>
  <si>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</si>
  <si>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</si>
  <si>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</si>
  <si>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</si>
  <si>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</si>
  <si>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</si>
  <si>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</si>
  <si>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</si>
  <si>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</si>
  <si>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</si>
  <si>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</si>
  <si>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</si>
  <si>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</si>
  <si>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</si>
  <si>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</si>
  <si>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</si>
  <si>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</si>
  <si>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</si>
  <si>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</si>
  <si>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</si>
  <si>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</si>
  <si>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</si>
  <si>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</si>
  <si>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</si>
  <si>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</si>
  <si>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</si>
  <si>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</si>
  <si>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</si>
  <si>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</si>
  <si>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</si>
  <si>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</si>
  <si>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</si>
  <si>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</si>
  <si>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</si>
  <si>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</si>
  <si>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</si>
  <si>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</si>
  <si>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</si>
  <si>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</si>
  <si>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</si>
  <si>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</si>
  <si>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</si>
  <si>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</si>
  <si>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</si>
  <si>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</si>
  <si>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</si>
  <si>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</si>
  <si>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</si>
  <si>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</si>
  <si>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</si>
  <si>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</si>
  <si>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</si>
  <si>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</si>
  <si>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</si>
  <si>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</si>
  <si>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</si>
  <si>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</si>
  <si>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</si>
  <si>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</si>
  <si>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</si>
  <si>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</si>
  <si>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</si>
  <si>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</si>
  <si>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</si>
  <si>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</si>
  <si>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</si>
  <si>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</si>
  <si>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</si>
  <si>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</si>
  <si>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</si>
  <si>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</si>
  <si>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</si>
  <si>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</si>
  <si>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</si>
  <si>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</si>
  <si>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</si>
  <si>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</si>
  <si>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</si>
  <si>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</si>
  <si>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</si>
  <si>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</si>
  <si>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</si>
  <si>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</si>
  <si>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</si>
  <si>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</si>
  <si>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</si>
  <si>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</si>
  <si>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</si>
  <si>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</si>
  <si>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</si>
  <si>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</si>
  <si>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</si>
  <si>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</si>
  <si>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</si>
  <si>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</si>
  <si>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</si>
  <si>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</si>
  <si>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</si>
  <si>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</si>
  <si>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</si>
  <si>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</si>
  <si>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</si>
  <si>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</si>
  <si>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</si>
  <si>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</si>
  <si>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</si>
  <si>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</si>
  <si>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</si>
  <si>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</si>
  <si>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</si>
  <si>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</si>
  <si>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</si>
  <si>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</si>
  <si>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</si>
  <si>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</si>
  <si>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</si>
  <si>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</si>
  <si>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</si>
  <si>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</si>
  <si>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</si>
  <si>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</si>
  <si>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</si>
  <si>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</si>
  <si>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</si>
  <si>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</si>
  <si>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</si>
  <si>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</si>
  <si>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</si>
  <si>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</si>
  <si>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</si>
  <si>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</si>
  <si>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</si>
  <si>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</si>
  <si>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</si>
  <si>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</si>
  <si>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</si>
  <si>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</si>
  <si>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</si>
  <si>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</si>
  <si>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</si>
  <si>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</si>
  <si>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</si>
  <si>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</si>
  <si>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</si>
  <si>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</si>
  <si>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</si>
  <si>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</si>
  <si>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</si>
  <si>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</si>
  <si>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</si>
  <si>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</si>
  <si>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</si>
  <si>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</si>
  <si>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</si>
  <si>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</si>
  <si>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</si>
  <si>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</si>
  <si>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</si>
  <si>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</si>
  <si>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</si>
  <si>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</si>
  <si>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</si>
  <si>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</si>
  <si>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</si>
  <si>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</si>
  <si>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</si>
  <si>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</si>
  <si>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</si>
  <si>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</si>
  <si>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</si>
  <si>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</si>
  <si>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</si>
  <si>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</si>
  <si>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</si>
  <si>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</si>
  <si>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</si>
  <si>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</si>
  <si>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</si>
  <si>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</si>
  <si>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</si>
  <si>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</si>
  <si>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</si>
  <si>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</si>
  <si>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</si>
  <si>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</si>
  <si>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</si>
  <si>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</si>
  <si>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</si>
  <si>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</si>
  <si>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</si>
  <si>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</si>
  <si>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</si>
  <si>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</si>
  <si>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</si>
  <si>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</si>
  <si>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</si>
  <si>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</si>
  <si>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</si>
  <si>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</si>
  <si>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</si>
  <si>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</si>
  <si>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</si>
  <si>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</si>
  <si>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</si>
  <si>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</si>
  <si>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</si>
  <si>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</si>
  <si>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</si>
  <si>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</si>
  <si>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</si>
  <si>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</si>
  <si>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</si>
  <si>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</si>
  <si>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</si>
  <si>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</si>
  <si>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</si>
  <si>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</si>
  <si>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</si>
  <si>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</si>
  <si>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</si>
  <si>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</si>
  <si>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</si>
  <si>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</si>
  <si>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</si>
  <si>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</si>
  <si>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</si>
  <si>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</si>
  <si>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</si>
  <si>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</si>
  <si>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</si>
  <si>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</si>
  <si>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</si>
  <si>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</si>
  <si>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</si>
  <si>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</si>
  <si>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</si>
  <si>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</si>
  <si>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</si>
  <si>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</si>
  <si>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</si>
  <si>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</si>
  <si>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</si>
  <si>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</si>
  <si>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</si>
  <si>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</si>
  <si>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</si>
  <si>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</si>
  <si>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</si>
  <si>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</si>
  <si>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</si>
  <si>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</si>
  <si>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</si>
  <si>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</si>
  <si>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</si>
  <si>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</si>
  <si>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</si>
  <si>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</si>
  <si>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</si>
  <si>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</si>
  <si>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</si>
  <si>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</si>
  <si>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</si>
  <si>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</si>
  <si>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</si>
  <si>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</si>
  <si>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</si>
  <si>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</si>
  <si>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</si>
  <si>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</si>
  <si>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</si>
  <si>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</si>
  <si>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</si>
  <si>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</si>
  <si>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</si>
  <si>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</si>
  <si>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</si>
  <si>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</si>
  <si>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</si>
  <si>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</si>
  <si>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</si>
  <si>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</si>
  <si>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</si>
  <si>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</si>
  <si>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</si>
  <si>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</si>
  <si>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</si>
  <si>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</si>
  <si>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</si>
  <si>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</si>
  <si>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</si>
  <si>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</si>
  <si>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</si>
  <si>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</si>
  <si>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</si>
  <si>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</si>
  <si>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</si>
  <si>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</si>
  <si>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</si>
  <si>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</si>
  <si>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</si>
  <si>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</si>
  <si>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</si>
  <si>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</si>
  <si>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</si>
  <si>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</si>
  <si>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</si>
  <si>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</si>
  <si>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</si>
  <si>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</si>
  <si>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</si>
  <si>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</si>
  <si>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</si>
  <si>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</si>
  <si>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</si>
  <si>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</si>
  <si>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</si>
  <si>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</si>
  <si>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</si>
  <si>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</si>
  <si>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</si>
  <si>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</si>
  <si>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</si>
  <si>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</si>
  <si>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</si>
  <si>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</si>
  <si>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</si>
  <si>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</si>
  <si>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</si>
  <si>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</si>
  <si>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</si>
  <si>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</si>
  <si>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</si>
  <si>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</si>
  <si>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</si>
  <si>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</si>
  <si>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</si>
  <si>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</si>
  <si>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</si>
  <si>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</si>
  <si>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</si>
  <si>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</si>
  <si>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</si>
  <si>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</si>
  <si>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</si>
  <si>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</si>
  <si>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</si>
  <si>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</si>
  <si>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</si>
  <si>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</si>
  <si>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</si>
  <si>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</si>
  <si>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</si>
  <si>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</si>
  <si>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</si>
  <si>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</si>
  <si>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</si>
  <si>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</si>
  <si>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</si>
  <si>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</si>
  <si>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</si>
  <si>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</si>
  <si>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</si>
  <si>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</si>
  <si>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</si>
  <si>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</si>
  <si>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</si>
  <si>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</si>
  <si>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</si>
  <si>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</si>
  <si>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</si>
  <si>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</si>
  <si>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</si>
  <si>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</si>
  <si>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</si>
  <si>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</si>
  <si>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</si>
  <si>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</si>
  <si>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</si>
  <si>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</si>
  <si>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</si>
  <si>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</si>
  <si>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</si>
  <si>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</si>
  <si>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</si>
  <si>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</si>
  <si>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</si>
  <si>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</si>
  <si>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</si>
  <si>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</si>
  <si>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</si>
  <si>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</si>
  <si>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</si>
  <si>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</si>
  <si>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</si>
  <si>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</si>
  <si>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</si>
  <si>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</si>
  <si>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</si>
  <si>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</si>
  <si>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</si>
  <si>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</si>
  <si>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</si>
  <si>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</si>
  <si>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</si>
  <si>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</si>
  <si>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</si>
  <si>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</si>
  <si>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</si>
  <si>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</si>
  <si>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</si>
  <si>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</si>
  <si>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</si>
  <si>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</si>
  <si>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</si>
  <si>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</si>
  <si>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</si>
  <si>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</si>
  <si>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</si>
  <si>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</si>
  <si>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</si>
  <si>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</si>
  <si>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</si>
  <si>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</si>
  <si>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</si>
  <si>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</si>
  <si>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</si>
  <si>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</si>
  <si>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</si>
  <si>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</si>
  <si>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</si>
  <si>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</si>
  <si>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</si>
  <si>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</si>
  <si>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</si>
  <si>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</si>
  <si>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</si>
  <si>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</si>
  <si>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</si>
  <si>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</si>
  <si>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</si>
  <si>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</si>
  <si>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</si>
  <si>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</si>
  <si>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</si>
  <si>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</si>
  <si>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</si>
  <si>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</si>
  <si>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</si>
  <si>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</si>
  <si>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</si>
  <si>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</si>
  <si>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</si>
  <si>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</si>
  <si>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</si>
  <si>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</si>
  <si>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</si>
  <si>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</si>
  <si>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</si>
  <si>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</si>
  <si>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</si>
  <si>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</si>
  <si>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</si>
  <si>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</si>
  <si>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</si>
  <si>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</si>
  <si>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</si>
  <si>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</si>
  <si>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</si>
  <si>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</si>
  <si>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</si>
  <si>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</si>
  <si>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</si>
  <si>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</si>
  <si>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</si>
  <si>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</si>
  <si>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</si>
  <si>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</si>
  <si>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</si>
  <si>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</si>
  <si>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</si>
  <si>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</si>
  <si>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</si>
  <si>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</si>
  <si>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</si>
  <si>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</si>
  <si>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</si>
  <si>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</si>
  <si>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</si>
  <si>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</si>
  <si>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</si>
  <si>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</si>
  <si>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</si>
  <si>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</si>
  <si>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</si>
  <si>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</si>
  <si>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</si>
  <si>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</si>
  <si>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</si>
  <si>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</si>
  <si>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</si>
  <si>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</si>
  <si>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</si>
  <si>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</si>
  <si>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</si>
  <si>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</si>
  <si>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</si>
  <si>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</si>
  <si>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</si>
  <si>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</si>
  <si>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</si>
  <si>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</si>
  <si>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</si>
  <si>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</si>
  <si>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</si>
  <si>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</si>
  <si>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</si>
  <si>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</si>
  <si>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</si>
  <si>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</si>
  <si>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</si>
  <si>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</si>
  <si>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</si>
  <si>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</si>
  <si>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</si>
  <si>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</si>
  <si>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</si>
  <si>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</si>
  <si>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</si>
  <si>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</si>
  <si>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</si>
  <si>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</si>
  <si>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</si>
  <si>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</si>
  <si>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</si>
  <si>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</si>
  <si>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</si>
  <si>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</si>
  <si>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</si>
  <si>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</si>
  <si>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</si>
  <si>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</si>
  <si>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</si>
  <si>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</si>
  <si>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</si>
  <si>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</si>
  <si>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</si>
  <si>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</si>
  <si>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</si>
  <si>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</si>
  <si>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</si>
  <si>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</si>
  <si>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</si>
  <si>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</si>
  <si>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</si>
  <si>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</si>
  <si>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</si>
  <si>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</si>
  <si>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</si>
  <si>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</si>
  <si>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</si>
  <si>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</si>
  <si>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</si>
  <si>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</si>
  <si>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</si>
  <si>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</si>
  <si>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</si>
  <si>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</si>
  <si>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</si>
  <si>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</si>
  <si>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</si>
  <si>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</si>
  <si>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</si>
  <si>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</si>
  <si>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</si>
  <si>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</si>
  <si>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</si>
  <si>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</si>
  <si>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</si>
  <si>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</si>
  <si>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</si>
  <si>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</si>
  <si>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</si>
  <si>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</si>
  <si>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</si>
  <si>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</si>
  <si>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</si>
  <si>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</si>
  <si>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</si>
  <si>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</si>
  <si>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</si>
  <si>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</si>
  <si>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</si>
  <si>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</si>
  <si>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</si>
  <si>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</si>
  <si>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</si>
  <si>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</si>
  <si>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</si>
  <si>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</si>
  <si>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</si>
  <si>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</si>
  <si>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</si>
  <si>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</si>
  <si>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</si>
  <si>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</si>
  <si>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</si>
  <si>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</si>
  <si>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</si>
  <si>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</si>
  <si>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</si>
  <si>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</si>
  <si>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</si>
  <si>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</si>
  <si>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</si>
  <si>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</si>
  <si>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</si>
  <si>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</si>
  <si>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</si>
  <si>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</si>
  <si>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</si>
  <si>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</si>
  <si>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</si>
  <si>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</si>
  <si>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</si>
  <si>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</si>
  <si>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</si>
  <si>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</si>
  <si>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</si>
  <si>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</si>
  <si>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</si>
  <si>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</si>
  <si>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</si>
  <si>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</si>
  <si>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</si>
  <si>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</si>
  <si>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</si>
  <si>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</si>
  <si>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</si>
  <si>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</si>
  <si>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</si>
  <si>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</si>
  <si>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</si>
  <si>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</si>
  <si>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</si>
  <si>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</si>
  <si>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</si>
  <si>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</si>
  <si>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</si>
  <si>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</si>
  <si>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</si>
  <si>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</si>
  <si>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</si>
  <si>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</si>
  <si>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</si>
  <si>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</si>
  <si>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</si>
  <si>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</si>
  <si>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</si>
  <si>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</si>
  <si>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</si>
  <si>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</si>
  <si>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</si>
  <si>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</si>
  <si>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</si>
  <si>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</si>
  <si>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</si>
  <si>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</si>
  <si>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</si>
  <si>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</si>
  <si>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</si>
  <si>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</si>
  <si>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</si>
  <si>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</si>
  <si>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</si>
  <si>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</si>
  <si>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</si>
  <si>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</si>
  <si>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</si>
  <si>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</si>
  <si>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</si>
  <si>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</si>
  <si>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</si>
  <si>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</si>
  <si>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</si>
  <si>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</si>
  <si>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</si>
  <si>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</si>
  <si>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</si>
  <si>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</si>
  <si>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</si>
  <si>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</si>
  <si>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</si>
  <si>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</si>
  <si>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</si>
  <si>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</si>
  <si>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</si>
  <si>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</si>
  <si>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</si>
  <si>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</si>
  <si>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</si>
  <si>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</si>
  <si>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</si>
  <si>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</si>
  <si>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</si>
  <si>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</si>
  <si>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</si>
  <si>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</si>
  <si>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</si>
  <si>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</si>
  <si>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</si>
  <si>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</si>
  <si>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</si>
  <si>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</si>
  <si>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</si>
  <si>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</si>
  <si>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</si>
  <si>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</si>
  <si>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</si>
  <si>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</si>
  <si>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</si>
  <si>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</si>
  <si>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</si>
  <si>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</si>
  <si>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</si>
  <si>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</si>
  <si>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</si>
  <si>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</si>
  <si>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</si>
  <si>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</si>
  <si>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</si>
  <si>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</si>
  <si>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</si>
  <si>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</si>
  <si>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</si>
  <si>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</si>
  <si>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</si>
  <si>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</si>
  <si>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</si>
  <si>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</si>
  <si>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</si>
  <si>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</si>
  <si>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</si>
  <si>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</si>
  <si>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</si>
  <si>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</si>
  <si>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</si>
  <si>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</si>
  <si>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</si>
  <si>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</si>
  <si>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</si>
  <si>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</si>
  <si>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</si>
  <si>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</si>
  <si>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</si>
  <si>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</si>
  <si>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</si>
  <si>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</si>
  <si>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</si>
  <si>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</si>
  <si>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</si>
  <si>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</si>
  <si>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</si>
  <si>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</si>
  <si>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</si>
  <si>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</si>
  <si>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</si>
  <si>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</si>
  <si>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</si>
  <si>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</si>
  <si>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</si>
  <si>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</si>
  <si>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</si>
  <si>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</si>
  <si>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</si>
  <si>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</si>
  <si>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</si>
  <si>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</si>
  <si>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</si>
  <si>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</si>
  <si>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</si>
  <si>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</si>
  <si>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</si>
  <si>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</si>
  <si>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</si>
  <si>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</si>
  <si>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</si>
  <si>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</si>
  <si>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</si>
  <si>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</si>
  <si>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</si>
  <si>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</si>
  <si>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</si>
  <si>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</si>
  <si>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</si>
  <si>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</si>
  <si>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</si>
  <si>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</si>
  <si>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</si>
  <si>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</si>
  <si>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</si>
  <si>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</si>
  <si>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</si>
  <si>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</si>
  <si>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</si>
  <si>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</si>
  <si>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</si>
  <si>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</si>
  <si>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</si>
  <si>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</si>
  <si>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</si>
  <si>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</si>
  <si>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</si>
  <si>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</si>
  <si>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</si>
  <si>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</si>
  <si>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</si>
  <si>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</si>
  <si>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</si>
  <si>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</si>
  <si>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</si>
  <si>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</si>
  <si>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</si>
  <si>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</si>
  <si>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</si>
  <si>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</si>
  <si>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</si>
  <si>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</si>
  <si>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</si>
  <si>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</si>
  <si>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</si>
  <si>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</si>
  <si>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</si>
  <si>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</si>
  <si>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</si>
  <si>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</si>
  <si>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</si>
  <si>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</si>
  <si>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</si>
  <si>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</si>
  <si>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</si>
  <si>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</si>
  <si>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</si>
  <si>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</si>
  <si>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</si>
  <si>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</si>
  <si>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</si>
  <si>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</si>
  <si>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</si>
  <si>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</si>
  <si>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</si>
  <si>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</si>
  <si>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</si>
  <si>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</si>
  <si>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</si>
  <si>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</si>
  <si>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</si>
  <si>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</si>
  <si>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</si>
  <si>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</si>
  <si>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</si>
  <si>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</si>
  <si>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</si>
  <si>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</si>
  <si>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</si>
  <si>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</si>
  <si>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</si>
  <si>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</si>
  <si>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</si>
  <si>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</si>
  <si>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</si>
  <si>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</si>
  <si>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</si>
  <si>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</si>
  <si>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</si>
  <si>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</si>
  <si>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</si>
  <si>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</si>
  <si>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</si>
  <si>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</si>
  <si>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</si>
  <si>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</si>
  <si>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</si>
  <si>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</si>
  <si>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</si>
  <si>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</si>
  <si>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</si>
  <si>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</si>
  <si>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</si>
  <si>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</si>
  <si>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</si>
  <si>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</si>
  <si>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</si>
  <si>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</si>
  <si>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</si>
  <si>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</si>
  <si>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</si>
  <si>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</si>
  <si>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</si>
  <si>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</si>
  <si>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</si>
  <si>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</si>
  <si>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</si>
  <si>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</si>
  <si>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</si>
  <si>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</si>
  <si>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</si>
  <si>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</si>
  <si>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</si>
  <si>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</si>
  <si>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</si>
  <si>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</si>
  <si>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</si>
  <si>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</si>
  <si>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</si>
  <si>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</si>
  <si>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</si>
  <si>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</si>
  <si>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</si>
  <si>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</si>
  <si>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</si>
  <si>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</si>
  <si>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</si>
  <si>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</si>
  <si>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</si>
  <si>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</si>
  <si>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</si>
  <si>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</si>
  <si>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</si>
  <si>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</si>
  <si>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</si>
  <si>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</si>
  <si>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</si>
  <si>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</si>
  <si>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</si>
  <si>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</si>
  <si>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</si>
  <si>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</si>
  <si>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</si>
  <si>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</si>
  <si>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</si>
  <si>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</si>
  <si>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</si>
  <si>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</si>
  <si>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</si>
  <si>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</si>
  <si>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</si>
  <si>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</si>
  <si>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</si>
  <si>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</si>
  <si>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</si>
  <si>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</si>
  <si>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</si>
  <si>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</si>
  <si>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</si>
  <si>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</si>
  <si>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</si>
  <si>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</si>
  <si>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</si>
  <si>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</si>
  <si>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</si>
  <si>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</si>
  <si>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</si>
  <si>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</si>
  <si>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</si>
  <si>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</si>
  <si>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</si>
  <si>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</si>
  <si>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</si>
  <si>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</si>
  <si>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</si>
  <si>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</si>
  <si>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</si>
  <si>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</si>
  <si>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</si>
  <si>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</si>
  <si>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</si>
  <si>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</si>
  <si>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</si>
  <si>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</si>
  <si>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</si>
  <si>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</si>
  <si>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</si>
  <si>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</si>
  <si>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</si>
  <si>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</si>
  <si>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</si>
  <si>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</si>
  <si>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</si>
  <si>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</si>
  <si>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</si>
  <si>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</si>
  <si>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</si>
  <si>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</si>
  <si>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</si>
  <si>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</si>
  <si>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</si>
  <si>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</si>
  <si>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</si>
  <si>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</si>
  <si>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</si>
  <si>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</si>
  <si>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</si>
  <si>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</si>
  <si>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</si>
  <si>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</si>
  <si>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</si>
  <si>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</si>
  <si>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</si>
  <si>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</si>
  <si>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</si>
  <si>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</si>
  <si>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</si>
  <si>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</si>
  <si>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</si>
  <si>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</si>
  <si>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</si>
  <si>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</si>
  <si>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</si>
  <si>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</si>
  <si>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</si>
  <si>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</si>
  <si>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</si>
  <si>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</si>
  <si>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</si>
  <si>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</si>
  <si>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</si>
  <si>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</si>
  <si>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</si>
  <si>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</si>
  <si>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</si>
  <si>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</si>
  <si>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</si>
  <si>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</si>
  <si>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</si>
  <si>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</si>
  <si>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</si>
  <si>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</si>
  <si>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</si>
  <si>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</si>
  <si>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</si>
  <si>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</si>
  <si>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</si>
  <si>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</si>
  <si>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</si>
  <si>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</si>
  <si>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</si>
  <si>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</si>
  <si>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</si>
  <si>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</si>
  <si>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</si>
  <si>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</si>
  <si>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</si>
  <si>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</si>
  <si>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</si>
  <si>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</si>
  <si>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</si>
  <si>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</si>
  <si>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</si>
  <si>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</si>
  <si>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</si>
  <si>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</si>
  <si>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</si>
  <si>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</si>
  <si>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</si>
  <si>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</si>
  <si>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</si>
  <si>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</si>
  <si>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</si>
  <si>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</si>
  <si>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</si>
  <si>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</si>
  <si>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</si>
  <si>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</si>
  <si>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</si>
  <si>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</si>
  <si>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</si>
  <si>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</si>
  <si>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</si>
  <si>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</si>
  <si>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</si>
  <si>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</si>
  <si>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</si>
  <si>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</si>
  <si>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</si>
  <si>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</si>
  <si>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</si>
  <si>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</si>
  <si>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</si>
  <si>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</si>
  <si>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</si>
  <si>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</si>
  <si>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</si>
  <si>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</si>
  <si>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</si>
  <si>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</si>
  <si>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</si>
  <si>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</si>
  <si>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</si>
  <si>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</si>
  <si>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</si>
  <si>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</si>
  <si>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</si>
  <si>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</si>
  <si>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</si>
  <si>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</si>
  <si>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</si>
  <si>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</si>
  <si>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</si>
  <si>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</si>
  <si>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</si>
  <si>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</si>
  <si>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</si>
  <si>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</si>
  <si>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</si>
  <si>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</si>
  <si>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</si>
  <si>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</si>
  <si>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</si>
  <si>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</si>
  <si>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</si>
  <si>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</si>
  <si>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</si>
  <si>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</si>
  <si>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</si>
  <si>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</si>
  <si>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</si>
  <si>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</si>
  <si>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</si>
  <si>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</si>
  <si>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</si>
  <si>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</si>
  <si>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</si>
  <si>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</si>
  <si>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</si>
  <si>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</si>
  <si>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</si>
  <si>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</si>
  <si>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</si>
  <si>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</si>
  <si>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</si>
  <si>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</si>
  <si>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</si>
  <si>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</si>
  <si>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</si>
  <si>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</si>
  <si>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</si>
  <si>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</si>
  <si>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</si>
  <si>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</si>
  <si>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</si>
  <si>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</si>
  <si>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</si>
  <si>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</si>
  <si>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</si>
  <si>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</si>
  <si>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</si>
  <si>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</si>
  <si>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</si>
  <si>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</si>
  <si>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</si>
  <si>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</si>
  <si>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</si>
  <si>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</si>
  <si>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</si>
  <si>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</si>
  <si>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</si>
  <si>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</si>
  <si>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</si>
  <si>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</si>
  <si>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</si>
  <si>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</si>
  <si>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</si>
  <si>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</si>
  <si>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</si>
  <si>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</si>
  <si>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</si>
  <si>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</si>
  <si>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</si>
  <si>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</si>
  <si>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</si>
  <si>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</si>
  <si>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</si>
  <si>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</si>
  <si>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</si>
  <si>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</si>
  <si>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</si>
  <si>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</si>
  <si>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</si>
  <si>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</si>
  <si>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</si>
  <si>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</si>
  <si>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</si>
  <si>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</si>
  <si>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</si>
  <si>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</si>
  <si>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</si>
  <si>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</si>
  <si>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</si>
  <si>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</si>
  <si>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</si>
  <si>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</si>
  <si>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</si>
  <si>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</si>
  <si>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</si>
  <si>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</si>
  <si>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</si>
  <si>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</si>
  <si>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</si>
  <si>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</si>
  <si>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</si>
  <si>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</si>
  <si>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</si>
  <si>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</si>
  <si>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</si>
  <si>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</si>
  <si>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</si>
  <si>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</si>
  <si>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</si>
  <si>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</si>
  <si>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</si>
  <si>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</si>
  <si>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</si>
  <si>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</si>
  <si>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</si>
  <si>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</si>
  <si>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</si>
  <si>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</si>
  <si>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</si>
  <si>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</si>
  <si>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</si>
  <si>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</si>
  <si>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</si>
  <si>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</si>
  <si>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</si>
  <si>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</si>
  <si>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</si>
  <si>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</si>
  <si>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</si>
  <si>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</si>
  <si>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</si>
  <si>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</si>
  <si>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</si>
  <si>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</si>
  <si>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</si>
  <si>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</si>
  <si>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</si>
  <si>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</si>
  <si>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</si>
  <si>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</si>
  <si>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</si>
  <si>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</si>
  <si>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</si>
  <si>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</si>
  <si>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</si>
  <si>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</si>
  <si>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</si>
  <si>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</si>
  <si>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</si>
  <si>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</si>
  <si>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</si>
  <si>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</si>
  <si>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</si>
  <si>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</si>
  <si>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</si>
  <si>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</si>
  <si>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</si>
  <si>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</si>
  <si>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</si>
  <si>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</si>
  <si>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</si>
  <si>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</si>
  <si>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</si>
  <si>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</si>
  <si>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</si>
  <si>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</si>
  <si>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</si>
  <si>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</si>
  <si>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</si>
  <si>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</si>
  <si>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</si>
  <si>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</si>
  <si>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</si>
  <si>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</si>
  <si>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</si>
  <si>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</si>
  <si>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</si>
  <si>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</si>
  <si>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</si>
  <si>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</si>
  <si>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</si>
  <si>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</si>
  <si>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</si>
  <si>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</si>
  <si>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</si>
  <si>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</si>
  <si>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</si>
  <si>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</si>
  <si>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</si>
  <si>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</si>
  <si>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</si>
  <si>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</si>
  <si>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</si>
  <si>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</si>
  <si>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</si>
  <si>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</si>
  <si>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</si>
  <si>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</si>
  <si>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</si>
  <si>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</si>
  <si>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</si>
  <si>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</si>
  <si>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</si>
  <si>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</si>
  <si>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</si>
  <si>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</si>
  <si>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</si>
  <si>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</si>
  <si>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</si>
  <si>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</si>
  <si>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</si>
  <si>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</si>
  <si>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</si>
  <si>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</si>
  <si>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</si>
  <si>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</si>
  <si>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</si>
  <si>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</si>
  <si>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</si>
  <si>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</si>
  <si>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</si>
  <si>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</si>
  <si>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</si>
  <si>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</si>
  <si>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</si>
  <si>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</si>
  <si>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</si>
  <si>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</si>
  <si>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</si>
  <si>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</si>
  <si>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</si>
  <si>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</si>
  <si>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</si>
  <si>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</si>
  <si>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</si>
  <si>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</si>
  <si>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</si>
  <si>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</si>
  <si>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</si>
  <si>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</si>
  <si>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</si>
  <si>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</si>
  <si>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</si>
  <si>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</si>
  <si>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</si>
  <si>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</si>
  <si>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</si>
  <si>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</si>
  <si>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</si>
  <si>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</si>
  <si>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</si>
  <si>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</si>
  <si>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</si>
  <si>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</si>
  <si>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</si>
  <si>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</si>
  <si>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</si>
  <si>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</si>
  <si>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</si>
  <si>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</si>
  <si>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</si>
  <si>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</si>
  <si>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</si>
  <si>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</si>
  <si>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</si>
  <si>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</si>
  <si>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</si>
  <si>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</si>
  <si>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</si>
  <si>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</si>
  <si>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</si>
  <si>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</si>
  <si>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</si>
  <si>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</si>
  <si>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</si>
  <si>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</si>
  <si>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</si>
  <si>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</si>
  <si>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</si>
  <si>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</si>
  <si>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</si>
  <si>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</si>
  <si>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</si>
  <si>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</si>
  <si>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</si>
  <si>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</si>
  <si>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</si>
  <si>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</si>
  <si>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</si>
  <si>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</si>
  <si>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</si>
  <si>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</si>
  <si>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</si>
  <si>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</si>
  <si>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</si>
  <si>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</si>
  <si>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</si>
  <si>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</si>
  <si>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</si>
  <si>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</si>
  <si>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</si>
  <si>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</si>
  <si>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</si>
  <si>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</si>
  <si>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</si>
  <si>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</si>
  <si>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</si>
  <si>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</si>
  <si>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</si>
  <si>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</si>
  <si>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</si>
  <si>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</si>
  <si>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</si>
  <si>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</si>
  <si>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</si>
  <si>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</si>
  <si>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</si>
  <si>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</si>
  <si>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</si>
  <si>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</si>
  <si>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</si>
  <si>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</si>
  <si>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</si>
  <si>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</si>
  <si>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</si>
  <si>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</si>
  <si>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</si>
  <si>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</si>
  <si>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</si>
  <si>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</si>
  <si>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</si>
  <si>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</si>
  <si>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</si>
  <si>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</si>
  <si>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</si>
  <si>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</si>
  <si>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</si>
  <si>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</si>
  <si>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</si>
  <si>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</si>
  <si>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</si>
  <si>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</si>
  <si>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</si>
  <si>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</si>
  <si>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</si>
  <si>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</si>
  <si>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</si>
  <si>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</si>
  <si>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</si>
  <si>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</si>
  <si>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</si>
  <si>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</si>
  <si>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</si>
  <si>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</si>
  <si>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</si>
  <si>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</si>
  <si>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</si>
  <si>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</si>
  <si>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</si>
  <si>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</si>
  <si>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</si>
  <si>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</si>
  <si>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</si>
  <si>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</si>
  <si>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</si>
  <si>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</si>
  <si>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</si>
  <si>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</si>
  <si>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</si>
  <si>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</si>
  <si>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</si>
  <si>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</si>
  <si>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</si>
  <si>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</si>
  <si>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</si>
  <si>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</si>
  <si>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</si>
  <si>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</si>
  <si>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</si>
  <si>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</si>
  <si>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</si>
  <si>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</si>
  <si>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</si>
  <si>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</si>
  <si>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</si>
  <si>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</si>
  <si>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</si>
  <si>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</si>
  <si>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</si>
  <si>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</si>
  <si>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</si>
  <si>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</si>
  <si>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</si>
  <si>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</si>
  <si>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</si>
  <si>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</si>
  <si>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</si>
  <si>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</si>
  <si>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</si>
  <si>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</si>
  <si>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</si>
  <si>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</si>
  <si>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</si>
  <si>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</si>
  <si>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</si>
  <si>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</si>
  <si>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</si>
  <si>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</si>
  <si>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</si>
  <si>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</si>
  <si>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</si>
  <si>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</si>
  <si>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</si>
  <si>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</si>
  <si>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</si>
  <si>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</si>
  <si>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</si>
  <si>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</si>
  <si>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</si>
  <si>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</si>
  <si>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</si>
  <si>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</si>
  <si>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</si>
  <si>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</si>
  <si>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</si>
  <si>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</si>
  <si>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</si>
  <si>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</si>
  <si>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</si>
  <si>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</si>
  <si>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</si>
  <si>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</si>
  <si>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</si>
  <si>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</si>
  <si>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</si>
  <si>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</si>
  <si>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</si>
  <si>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</si>
  <si>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</si>
  <si>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</si>
  <si>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</si>
  <si>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</si>
  <si>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</si>
  <si>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</si>
  <si>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</si>
  <si>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</si>
  <si>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</si>
  <si>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</si>
  <si>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</si>
  <si>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</si>
  <si>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</si>
  <si>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</si>
  <si>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</si>
  <si>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</si>
  <si>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</si>
  <si>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</si>
  <si>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</si>
  <si>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</si>
  <si>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</si>
  <si>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</si>
  <si>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</si>
  <si>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</si>
  <si>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</si>
  <si>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</si>
  <si>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</si>
  <si>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</si>
  <si>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</si>
  <si>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</si>
  <si>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</si>
  <si>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</si>
  <si>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</si>
  <si>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</si>
  <si>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</si>
  <si>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</si>
  <si>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</si>
  <si>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</si>
  <si>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</si>
  <si>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</si>
  <si>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</si>
  <si>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</si>
  <si>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</si>
  <si>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</si>
  <si>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</si>
  <si>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</si>
  <si>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</si>
  <si>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</si>
  <si>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</si>
  <si>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</si>
  <si>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</si>
  <si>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</si>
  <si>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</si>
  <si>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</si>
  <si>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</si>
  <si>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</si>
  <si>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</si>
  <si>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</si>
  <si>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</si>
  <si>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</si>
  <si>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</si>
  <si>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</si>
  <si>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</si>
  <si>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</si>
  <si>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</si>
  <si>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</si>
  <si>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</si>
  <si>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</si>
  <si>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</si>
  <si>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</si>
  <si>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</si>
  <si>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</si>
  <si>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</si>
  <si>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</si>
  <si>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</si>
  <si>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</si>
  <si>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</si>
  <si>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</si>
  <si>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</si>
  <si>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</si>
  <si>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</si>
  <si>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</si>
  <si>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</si>
  <si>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</si>
  <si>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</si>
  <si>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</si>
  <si>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</si>
  <si>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</si>
  <si>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</si>
  <si>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</si>
  <si>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</si>
  <si>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</si>
  <si>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</si>
  <si>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</si>
  <si>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</si>
  <si>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</si>
  <si>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</si>
  <si>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</si>
  <si>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</si>
  <si>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</si>
  <si>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</si>
  <si>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</si>
  <si>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</si>
  <si>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</si>
  <si>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</si>
  <si>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</si>
  <si>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</si>
  <si>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</si>
  <si>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</si>
  <si>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</si>
  <si>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</si>
  <si>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</si>
  <si>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</si>
  <si>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</si>
  <si>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</si>
  <si>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</si>
  <si>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</si>
  <si>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</si>
  <si>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</si>
  <si>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</si>
  <si>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</si>
  <si>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</si>
  <si>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</si>
  <si>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</si>
  <si>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</si>
  <si>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</si>
  <si>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</si>
  <si>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</si>
  <si>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</si>
  <si>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</si>
  <si>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</si>
  <si>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</si>
  <si>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</si>
  <si>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</si>
  <si>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</si>
  <si>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</si>
  <si>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</si>
  <si>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</si>
  <si>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</si>
  <si>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</si>
  <si>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</si>
  <si>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</si>
  <si>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</si>
  <si>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</si>
  <si>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</si>
  <si>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</si>
  <si>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</si>
  <si>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</si>
  <si>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</si>
  <si>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</si>
  <si>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</si>
  <si>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</si>
  <si>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</si>
  <si>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</si>
  <si>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</si>
  <si>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</si>
  <si>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</si>
  <si>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</si>
  <si>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</si>
  <si>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</si>
  <si>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</si>
  <si>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</si>
  <si>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</si>
  <si>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</si>
  <si>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</si>
  <si>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</si>
  <si>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</si>
  <si>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</si>
  <si>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</si>
  <si>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</si>
  <si>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</si>
  <si>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</si>
  <si>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</si>
  <si>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</si>
  <si>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</si>
  <si>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</si>
  <si>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</si>
  <si>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</si>
  <si>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</si>
  <si>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</si>
  <si>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</si>
  <si>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</si>
  <si>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</si>
  <si>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</si>
  <si>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</si>
  <si>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</si>
  <si>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</si>
  <si>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</si>
  <si>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</si>
  <si>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</si>
  <si>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</si>
  <si>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</si>
  <si>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</si>
  <si>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</si>
  <si>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</si>
  <si>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</si>
  <si>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</si>
  <si>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</si>
  <si>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</si>
  <si>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</si>
  <si>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</si>
  <si>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</si>
  <si>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</si>
  <si>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</si>
  <si>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</si>
  <si>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</si>
  <si>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</si>
  <si>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</si>
  <si>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</si>
  <si>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</si>
  <si>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</si>
  <si>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</si>
  <si>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</si>
  <si>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</si>
  <si>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</si>
  <si>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</si>
  <si>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</si>
  <si>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</si>
  <si>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</si>
  <si>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</si>
  <si>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</si>
  <si>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</si>
  <si>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</si>
  <si>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</si>
  <si>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</si>
  <si>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</si>
  <si>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</si>
  <si>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</si>
  <si>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</si>
  <si>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</si>
  <si>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</si>
  <si>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</si>
  <si>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</si>
  <si>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</si>
  <si>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</si>
  <si>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</si>
  <si>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</si>
  <si>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</si>
  <si>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</si>
  <si>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</si>
  <si>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</si>
  <si>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</si>
  <si>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</si>
  <si>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</si>
  <si>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</si>
  <si>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</si>
  <si>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</si>
  <si>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</si>
  <si>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</si>
  <si>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</si>
  <si>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</si>
  <si>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</si>
  <si>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</si>
  <si>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</si>
  <si>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</si>
  <si>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</si>
  <si>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</si>
  <si>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</si>
  <si>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</si>
  <si>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</si>
  <si>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</si>
  <si>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</si>
  <si>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</si>
  <si>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</si>
  <si>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</si>
  <si>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</si>
  <si>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</si>
  <si>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</si>
  <si>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</si>
  <si>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</si>
  <si>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</si>
  <si>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</si>
  <si>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</si>
  <si>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</si>
  <si>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</si>
  <si>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</si>
  <si>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</si>
  <si>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</si>
  <si>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</si>
  <si>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</si>
  <si>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</si>
  <si>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</si>
  <si>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</si>
  <si>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</si>
  <si>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</si>
  <si>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</si>
  <si>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</si>
  <si>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</si>
  <si>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</si>
  <si>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</si>
  <si>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</si>
  <si>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</si>
  <si>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</si>
  <si>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</si>
  <si>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</si>
  <si>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</si>
  <si>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</si>
  <si>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</si>
  <si>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</si>
  <si>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</si>
  <si>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</si>
  <si>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</si>
  <si>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</si>
  <si>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</si>
  <si>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</si>
  <si>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</si>
  <si>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</si>
  <si>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</si>
  <si>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</si>
  <si>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</si>
  <si>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</si>
  <si>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</si>
  <si>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</si>
  <si>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</si>
  <si>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</si>
  <si>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</si>
  <si>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</si>
  <si>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</si>
  <si>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</si>
  <si>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</si>
  <si>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</si>
  <si>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</si>
  <si>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</si>
  <si>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</si>
  <si>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</si>
  <si>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</si>
  <si>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</si>
  <si>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</si>
  <si>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</si>
  <si>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</si>
  <si>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</si>
  <si>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</si>
  <si>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</si>
  <si>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</si>
  <si>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</si>
  <si>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</si>
  <si>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</si>
  <si>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</si>
  <si>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</si>
  <si>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</si>
  <si>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</si>
  <si>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</si>
  <si>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</si>
  <si>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</si>
  <si>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</si>
  <si>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</si>
  <si>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</si>
  <si>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</si>
  <si>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</si>
  <si>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</si>
  <si>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</si>
  <si>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</si>
  <si>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</si>
  <si>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</si>
  <si>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</si>
  <si>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</si>
  <si>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</si>
  <si>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</si>
  <si>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</si>
  <si>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</si>
  <si>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</si>
  <si>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</si>
  <si>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</si>
  <si>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</si>
  <si>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</si>
  <si>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</si>
  <si>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</si>
  <si>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</si>
  <si>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</si>
  <si>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</si>
  <si>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</si>
  <si>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</si>
  <si>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</si>
  <si>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</si>
  <si>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</si>
  <si>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</si>
  <si>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</si>
  <si>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</si>
  <si>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</si>
  <si>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</si>
  <si>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</si>
  <si>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</si>
  <si>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</si>
  <si>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</si>
  <si>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</si>
  <si>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</si>
  <si>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</si>
  <si>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</si>
  <si>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</si>
  <si>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</si>
  <si>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</si>
  <si>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</si>
  <si>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</si>
  <si>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</si>
  <si>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</si>
  <si>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</si>
  <si>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</si>
  <si>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</si>
  <si>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</si>
  <si>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</si>
  <si>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</si>
  <si>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</si>
  <si>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</si>
  <si>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</si>
  <si>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</si>
  <si>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</si>
  <si>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</si>
  <si>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</si>
  <si>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</si>
  <si>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</si>
  <si>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</si>
  <si>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</si>
  <si>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</si>
  <si>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</si>
  <si>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</si>
  <si>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</si>
  <si>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</si>
  <si>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</si>
  <si>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</si>
  <si>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</si>
  <si>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</si>
  <si>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</si>
  <si>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</si>
  <si>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</si>
  <si>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</si>
  <si>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</si>
  <si>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</si>
  <si>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</si>
  <si>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</si>
  <si>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</si>
  <si>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</si>
  <si>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</si>
  <si>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</si>
  <si>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</si>
  <si>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</si>
  <si>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</si>
  <si>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</si>
  <si>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</si>
  <si>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</si>
  <si>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</si>
  <si>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</si>
  <si>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</si>
  <si>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</si>
  <si>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</si>
  <si>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</si>
  <si>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</si>
  <si>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</si>
  <si>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</si>
  <si>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</si>
  <si>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</si>
  <si>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</si>
  <si>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</si>
  <si>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</si>
  <si>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</si>
  <si>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</si>
  <si>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</si>
  <si>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</si>
  <si>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</si>
  <si>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</si>
  <si>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</si>
  <si>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</si>
  <si>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</si>
  <si>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</si>
  <si>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</si>
  <si>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</si>
  <si>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</si>
  <si>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</si>
  <si>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</si>
  <si>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</si>
  <si>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</si>
  <si>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</si>
  <si>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</si>
  <si>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</si>
  <si>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</si>
  <si>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</si>
  <si>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</si>
  <si>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</si>
  <si>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</si>
  <si>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</si>
  <si>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</si>
  <si>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</si>
  <si>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</si>
  <si>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</si>
  <si>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</si>
  <si>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</si>
  <si>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</si>
  <si>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</si>
  <si>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</si>
  <si>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</si>
  <si>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</si>
  <si>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</si>
  <si>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</si>
  <si>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</si>
  <si>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</si>
  <si>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</si>
  <si>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</si>
  <si>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</si>
  <si>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</si>
  <si>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</si>
  <si>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</si>
  <si>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</si>
  <si>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</si>
  <si>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</si>
  <si>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</si>
  <si>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</si>
  <si>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</si>
  <si>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</si>
  <si>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</si>
  <si>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</si>
  <si>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</si>
  <si>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</si>
  <si>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</si>
  <si>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</si>
  <si>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</si>
  <si>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</si>
  <si>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</si>
  <si>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</si>
  <si>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</si>
  <si>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</si>
  <si>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</si>
  <si>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</si>
  <si>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</si>
  <si>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</si>
  <si>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</si>
  <si>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</si>
  <si>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</si>
  <si>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</si>
  <si>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</si>
  <si>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</si>
  <si>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</si>
  <si>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</si>
  <si>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</si>
  <si>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</si>
  <si>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</si>
  <si>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</si>
  <si>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</si>
  <si>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</si>
  <si>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</si>
  <si>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</si>
  <si>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</si>
  <si>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</si>
  <si>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</si>
  <si>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</si>
  <si>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</si>
  <si>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</si>
  <si>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</si>
  <si>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</si>
  <si>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</si>
  <si>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</si>
  <si>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</si>
  <si>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</si>
  <si>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</si>
  <si>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</si>
  <si>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</si>
  <si>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</si>
  <si>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</si>
  <si>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</si>
  <si>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</si>
  <si>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</si>
  <si>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</si>
  <si>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</si>
  <si>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</si>
  <si>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</si>
  <si>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</si>
  <si>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</si>
  <si>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</si>
  <si>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</si>
  <si>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</si>
  <si>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</si>
  <si>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</si>
  <si>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</si>
  <si>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</si>
  <si>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</si>
  <si>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</si>
  <si>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</si>
  <si>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</si>
  <si>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</si>
  <si>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</si>
  <si>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</si>
  <si>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</si>
  <si>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</si>
  <si>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</si>
  <si>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</si>
  <si>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</si>
  <si>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</si>
  <si>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</si>
  <si>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</si>
  <si>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</si>
  <si>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</si>
  <si>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</si>
  <si>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</si>
  <si>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</si>
  <si>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</si>
  <si>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</si>
  <si>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</si>
  <si>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</si>
  <si>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</si>
  <si>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</si>
  <si>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</si>
  <si>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</si>
  <si>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</si>
  <si>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</si>
  <si>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</si>
  <si>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</si>
  <si>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</si>
  <si>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</si>
  <si>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</si>
  <si>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</si>
  <si>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</si>
  <si>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</si>
  <si>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</si>
  <si>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</si>
  <si>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</si>
  <si>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</si>
  <si>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</si>
  <si>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</si>
  <si>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</si>
  <si>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</si>
  <si>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</si>
  <si>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</si>
  <si>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</si>
  <si>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</si>
  <si>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</si>
  <si>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</si>
  <si>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</si>
  <si>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</si>
  <si>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</si>
  <si>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</si>
  <si>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</si>
  <si>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</si>
  <si>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</si>
  <si>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</si>
  <si>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</si>
  <si>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</si>
  <si>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</si>
  <si>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</si>
  <si>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</si>
  <si>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</si>
  <si>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</si>
  <si>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</si>
  <si>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</si>
  <si>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</si>
  <si>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</si>
  <si>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</si>
  <si>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</si>
  <si>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</si>
  <si>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</si>
  <si>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</si>
  <si>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</si>
  <si>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</si>
  <si>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</si>
  <si>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</si>
  <si>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</si>
  <si>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</si>
  <si>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</si>
  <si>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</si>
  <si>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</si>
  <si>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</si>
  <si>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</si>
  <si>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</si>
  <si>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</si>
  <si>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</si>
  <si>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</si>
  <si>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</si>
  <si>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</si>
  <si>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</si>
  <si>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</si>
  <si>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</si>
  <si>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</si>
  <si>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</si>
  <si>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</si>
  <si>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</si>
  <si>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</si>
  <si>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</si>
  <si>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</si>
  <si>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</si>
  <si>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</si>
  <si>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</si>
  <si>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</si>
  <si>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</si>
  <si>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</si>
  <si>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</si>
  <si>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</si>
  <si>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</si>
  <si>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</si>
  <si>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</si>
  <si>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</si>
  <si>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</si>
  <si>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</si>
  <si>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</si>
  <si>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</si>
  <si>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</si>
  <si>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</si>
  <si>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</si>
  <si>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</si>
  <si>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</si>
  <si>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</si>
  <si>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</si>
  <si>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</si>
  <si>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</si>
  <si>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</si>
  <si>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</si>
  <si>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</si>
  <si>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</si>
  <si>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</si>
  <si>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</si>
  <si>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</si>
  <si>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</si>
  <si>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</si>
  <si>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</si>
  <si>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</si>
  <si>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</si>
  <si>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</si>
  <si>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</si>
  <si>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</si>
  <si>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</si>
  <si>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</si>
  <si>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</si>
  <si>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</si>
  <si>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</si>
  <si>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</si>
  <si>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</si>
  <si>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</si>
  <si>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</si>
  <si>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</si>
  <si>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</si>
  <si>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</si>
  <si>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</si>
  <si>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</si>
  <si>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</si>
  <si>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</si>
  <si>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</si>
  <si>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</si>
  <si>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</si>
  <si>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</si>
  <si>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</si>
  <si>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</si>
  <si>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</si>
  <si>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</si>
  <si>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</si>
  <si>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</si>
  <si>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</si>
  <si>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</si>
  <si>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</si>
  <si>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</si>
  <si>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</si>
  <si>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</si>
  <si>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</si>
  <si>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</si>
  <si>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</si>
  <si>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</si>
  <si>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</si>
  <si>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</si>
  <si>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</si>
  <si>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</si>
  <si>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</si>
  <si>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</si>
  <si>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</si>
  <si>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</si>
  <si>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</si>
  <si>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</si>
  <si>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</si>
  <si>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</si>
  <si>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</si>
  <si>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</si>
  <si>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</si>
  <si>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</si>
  <si>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</si>
  <si>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</si>
  <si>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</si>
  <si>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</si>
  <si>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</si>
  <si>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</si>
  <si>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</si>
  <si>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</si>
  <si>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</si>
  <si>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</si>
  <si>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</si>
  <si>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</si>
  <si>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</si>
  <si>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</si>
  <si>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</si>
  <si>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</si>
  <si>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</si>
  <si>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</si>
  <si>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</si>
  <si>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</si>
  <si>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</si>
  <si>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</si>
  <si>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</si>
  <si>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</si>
  <si>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</si>
  <si>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</si>
  <si>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</si>
  <si>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</si>
  <si>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</si>
  <si>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</si>
  <si>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</si>
  <si>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</si>
  <si>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</si>
  <si>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</si>
  <si>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</si>
  <si>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</si>
  <si>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</si>
  <si>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</si>
  <si>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</si>
  <si>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</si>
  <si>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</si>
  <si>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</si>
  <si>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</si>
  <si>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</si>
  <si>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</si>
  <si>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</si>
  <si>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</si>
  <si>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</si>
  <si>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</si>
  <si>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</si>
  <si>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</si>
  <si>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</si>
  <si>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</si>
  <si>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</si>
  <si>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</si>
  <si>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</si>
  <si>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</si>
  <si>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</si>
  <si>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</si>
  <si>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</si>
  <si>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</si>
  <si>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</si>
  <si>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</si>
  <si>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</si>
  <si>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</si>
  <si>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</si>
  <si>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</si>
  <si>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</si>
  <si>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</si>
  <si>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</si>
  <si>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</si>
  <si>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</si>
  <si>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</si>
  <si>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</si>
  <si>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</si>
  <si>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</si>
  <si>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</si>
  <si>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</si>
  <si>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</si>
  <si>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</si>
  <si>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</si>
  <si>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</si>
  <si>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</si>
  <si>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</si>
  <si>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</si>
  <si>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</si>
  <si>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</si>
  <si>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</si>
  <si>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</si>
  <si>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</si>
  <si>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</si>
  <si>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</si>
  <si>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</si>
  <si>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</si>
  <si>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</si>
  <si>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</si>
  <si>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</si>
  <si>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</si>
  <si>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</si>
  <si>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</si>
  <si>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</si>
  <si>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</si>
  <si>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</si>
  <si>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</si>
  <si>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</si>
  <si>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</si>
  <si>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</si>
  <si>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</si>
  <si>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</si>
  <si>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</si>
  <si>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</si>
  <si>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</si>
  <si>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</si>
  <si>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</si>
  <si>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</si>
  <si>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</si>
  <si>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</si>
  <si>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</si>
  <si>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</si>
  <si>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</si>
  <si>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</si>
  <si>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</si>
  <si>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</si>
  <si>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</si>
  <si>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</si>
  <si>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</si>
  <si>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</si>
  <si>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</si>
  <si>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</si>
  <si>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</si>
  <si>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</si>
  <si>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</si>
  <si>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</si>
  <si>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</si>
  <si>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</si>
  <si>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</si>
  <si>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</si>
  <si>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</si>
  <si>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</si>
  <si>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</si>
  <si>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</si>
  <si>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</si>
  <si>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</si>
  <si>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</si>
  <si>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</si>
  <si>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</si>
  <si>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</si>
  <si>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</si>
  <si>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</si>
  <si>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</si>
  <si>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</si>
  <si>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</si>
  <si>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</si>
  <si>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</si>
  <si>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</si>
  <si>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</si>
  <si>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</si>
  <si>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</si>
  <si>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</si>
  <si>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</si>
  <si>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</si>
  <si>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</si>
  <si>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</si>
  <si>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</si>
  <si>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</si>
  <si>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</si>
  <si>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</si>
  <si>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</si>
  <si>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</si>
  <si>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</si>
  <si>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</si>
  <si>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</si>
  <si>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</si>
  <si>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</si>
  <si>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</si>
  <si>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</si>
  <si>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</si>
  <si>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</si>
  <si>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</si>
  <si>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</si>
  <si>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</si>
  <si>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</si>
  <si>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</si>
  <si>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</si>
  <si>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</si>
  <si>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</si>
  <si>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</si>
  <si>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</si>
  <si>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</si>
  <si>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</si>
  <si>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</si>
  <si>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</si>
  <si>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</si>
  <si>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</si>
  <si>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</si>
  <si>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</si>
  <si>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</si>
  <si>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</si>
  <si>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</si>
  <si>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</si>
  <si>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</si>
  <si>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</si>
  <si>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</si>
  <si>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</si>
  <si>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</si>
  <si>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</si>
  <si>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</si>
  <si>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</si>
  <si>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</si>
  <si>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</si>
  <si>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</si>
  <si>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</si>
  <si>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</si>
  <si>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</si>
  <si>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</si>
  <si>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</si>
  <si>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</si>
  <si>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</si>
  <si>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</si>
  <si>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</si>
  <si>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</si>
  <si>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</si>
  <si>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</si>
  <si>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</si>
  <si>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</si>
  <si>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</si>
  <si>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</si>
  <si>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</si>
  <si>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</si>
  <si>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</si>
  <si>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</si>
  <si>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</si>
  <si>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</si>
  <si>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</si>
  <si>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</si>
  <si>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</si>
  <si>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</si>
  <si>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</si>
  <si>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</si>
  <si>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</si>
  <si>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</si>
  <si>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</si>
  <si>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</si>
  <si>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</si>
  <si>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</si>
  <si>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</si>
  <si>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</si>
  <si>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</si>
  <si>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</si>
  <si>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</si>
  <si>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</si>
  <si>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</si>
  <si>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</si>
  <si>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</si>
  <si>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</si>
  <si>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</si>
  <si>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</si>
  <si>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</si>
  <si>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</si>
  <si>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</si>
  <si>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</si>
  <si>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</si>
  <si>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</si>
  <si>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</si>
  <si>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</si>
  <si>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</si>
  <si>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</si>
  <si>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</si>
  <si>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</si>
  <si>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</si>
  <si>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</si>
  <si>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</si>
  <si>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</si>
  <si>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</si>
  <si>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</si>
  <si>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</si>
  <si>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</si>
  <si>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</si>
  <si>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</si>
  <si>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</si>
  <si>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</si>
  <si>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</si>
  <si>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</si>
  <si>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</si>
  <si>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</si>
  <si>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</si>
  <si>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</si>
  <si>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</si>
  <si>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</si>
  <si>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</si>
  <si>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</si>
  <si>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</si>
  <si>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</si>
  <si>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</si>
  <si>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</si>
  <si>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</si>
  <si>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</si>
  <si>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</si>
  <si>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</si>
  <si>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</si>
  <si>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</si>
  <si>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</si>
  <si>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</si>
  <si>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</si>
  <si>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</si>
  <si>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</si>
  <si>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</si>
  <si>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</si>
  <si>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</si>
  <si>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</si>
  <si>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</si>
  <si>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</si>
  <si>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</si>
  <si>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</si>
  <si>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</si>
  <si>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</si>
  <si>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</si>
  <si>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</si>
  <si>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</si>
  <si>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</si>
  <si>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</si>
  <si>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</si>
  <si>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</si>
  <si>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</si>
  <si>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</si>
  <si>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</si>
  <si>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</si>
  <si>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</si>
  <si>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</si>
  <si>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</si>
  <si>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</si>
  <si>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</si>
  <si>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</si>
  <si>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</si>
  <si>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</si>
  <si>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</si>
  <si>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</si>
  <si>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</si>
  <si>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</si>
  <si>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</si>
  <si>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</si>
  <si>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</si>
  <si>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</si>
  <si>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</si>
  <si>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</si>
  <si>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</si>
  <si>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</si>
  <si>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</si>
  <si>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</si>
  <si>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</si>
  <si>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</si>
  <si>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</si>
  <si>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</si>
  <si>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</si>
  <si>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</si>
  <si>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</si>
  <si>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</si>
  <si>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</si>
  <si>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</si>
  <si>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</si>
  <si>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</si>
  <si>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</si>
  <si>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</si>
  <si>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</si>
  <si>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</si>
  <si>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</si>
  <si>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</si>
  <si>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</si>
  <si>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</si>
  <si>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</si>
  <si>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</si>
  <si>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</si>
  <si>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</si>
  <si>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</si>
  <si>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</si>
  <si>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</si>
  <si>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</si>
  <si>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</si>
  <si>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</si>
  <si>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</si>
  <si>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</si>
  <si>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</si>
  <si>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</si>
  <si>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</si>
  <si>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</si>
  <si>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</si>
  <si>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</si>
  <si>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</si>
  <si>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</si>
  <si>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</si>
  <si>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</si>
  <si>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</si>
  <si>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</si>
  <si>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</si>
  <si>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</si>
  <si>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</si>
  <si>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</si>
  <si>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</si>
  <si>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</si>
  <si>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</si>
  <si>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</si>
  <si>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</si>
  <si>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</si>
  <si>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</si>
  <si>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</si>
  <si>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</si>
  <si>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</si>
  <si>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</si>
  <si>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</si>
  <si>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</si>
  <si>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</si>
  <si>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</si>
  <si>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</si>
  <si>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</si>
  <si>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</si>
  <si>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</si>
  <si>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</si>
  <si>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</si>
  <si>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</si>
  <si>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</si>
  <si>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</si>
  <si>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</si>
  <si>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</si>
  <si>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</si>
  <si>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</si>
  <si>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</si>
  <si>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</si>
  <si>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</si>
  <si>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</si>
  <si>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</si>
  <si>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</si>
  <si>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</si>
  <si>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</si>
  <si>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</si>
  <si>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</si>
  <si>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</si>
  <si>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</si>
  <si>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</si>
  <si>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</si>
  <si>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</si>
  <si>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</si>
  <si>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</si>
  <si>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</si>
  <si>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</si>
  <si>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</si>
  <si>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</si>
  <si>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</si>
  <si>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</si>
  <si>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</si>
  <si>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</si>
  <si>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</si>
  <si>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</si>
  <si>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</si>
  <si>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</si>
  <si>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</si>
  <si>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</si>
  <si>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</si>
  <si>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</si>
  <si>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</si>
  <si>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</si>
  <si>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</si>
  <si>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</si>
  <si>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</si>
  <si>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</si>
  <si>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</si>
  <si>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</si>
  <si>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</si>
  <si>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</si>
  <si>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</si>
  <si>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</si>
  <si>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</si>
  <si>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</si>
  <si>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</si>
  <si>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</si>
  <si>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</si>
  <si>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</si>
  <si>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</si>
  <si>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</si>
  <si>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</si>
  <si>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</si>
  <si>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</si>
  <si>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</si>
  <si>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</si>
  <si>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</si>
  <si>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</si>
  <si>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</si>
  <si>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</si>
  <si>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</si>
  <si>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</si>
  <si>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</si>
  <si>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</si>
  <si>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</si>
  <si>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</si>
  <si>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</si>
  <si>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</si>
  <si>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</si>
  <si>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</si>
  <si>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</si>
  <si>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</si>
  <si>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</si>
  <si>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</si>
  <si>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</si>
  <si>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</si>
  <si>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</si>
  <si>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</si>
  <si>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</si>
  <si>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</si>
  <si>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</si>
  <si>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</si>
  <si>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</si>
  <si>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</si>
  <si>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</si>
  <si>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</si>
  <si>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</si>
  <si>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</si>
  <si>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</si>
  <si>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</si>
  <si>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</si>
  <si>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</si>
  <si>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</si>
  <si>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</si>
  <si>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</si>
  <si>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</si>
  <si>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</si>
  <si>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</si>
  <si>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</si>
  <si>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</si>
  <si>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</si>
  <si>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</si>
  <si>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</si>
  <si>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</si>
  <si>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</si>
  <si>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</si>
  <si>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</si>
  <si>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</si>
  <si>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</si>
  <si>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</si>
  <si>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</si>
  <si>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</si>
  <si>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</si>
  <si>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</si>
  <si>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</si>
  <si>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</si>
  <si>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</si>
  <si>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</si>
  <si>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</si>
  <si>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</si>
  <si>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</si>
  <si>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</si>
  <si>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</si>
  <si>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</si>
  <si>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</si>
  <si>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</si>
  <si>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</si>
  <si>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</si>
  <si>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</si>
  <si>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</si>
  <si>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</si>
  <si>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</si>
  <si>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</si>
  <si>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</si>
  <si>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</si>
  <si>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</si>
  <si>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</si>
  <si>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</si>
  <si>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</si>
  <si>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</si>
  <si>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</si>
  <si>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</si>
  <si>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</si>
  <si>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</si>
  <si>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</si>
  <si>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</si>
  <si>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</si>
  <si>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</si>
  <si>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</si>
  <si>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</si>
  <si>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</si>
  <si>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</si>
  <si>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</si>
  <si>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</si>
  <si>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</si>
  <si>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</si>
  <si>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</si>
  <si>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</si>
  <si>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</si>
  <si>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</si>
  <si>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</si>
  <si>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</si>
  <si>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</si>
  <si>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</si>
  <si>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</si>
  <si>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</si>
  <si>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</si>
  <si>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</si>
  <si>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</si>
  <si>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</si>
  <si>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</si>
  <si>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</si>
  <si>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</si>
  <si>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</si>
  <si>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</si>
  <si>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</si>
  <si>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</si>
  <si>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</si>
  <si>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</si>
  <si>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</si>
  <si>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</si>
  <si>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</si>
  <si>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</si>
  <si>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</si>
  <si>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</si>
  <si>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</si>
  <si>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</si>
  <si>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</si>
  <si>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</si>
  <si>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</si>
  <si>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</si>
  <si>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</si>
  <si>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</si>
  <si>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</si>
  <si>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</si>
  <si>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</si>
  <si>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</si>
  <si>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</si>
  <si>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</si>
  <si>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</si>
  <si>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</si>
  <si>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</si>
  <si>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</si>
  <si>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</si>
  <si>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</si>
  <si>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</si>
  <si>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</si>
  <si>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</si>
  <si>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</si>
  <si>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</si>
  <si>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</si>
  <si>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</si>
  <si>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</si>
  <si>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</si>
  <si>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</si>
  <si>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</si>
  <si>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</si>
  <si>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</si>
  <si>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</si>
  <si>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</si>
  <si>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</si>
  <si>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</si>
  <si>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</si>
  <si>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</si>
  <si>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</si>
  <si>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</si>
  <si>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</si>
  <si>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</si>
  <si>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</si>
  <si>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</si>
  <si>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</si>
  <si>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</si>
  <si>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</si>
  <si>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</si>
  <si>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</si>
  <si>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</si>
  <si>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</si>
  <si>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</si>
  <si>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</si>
  <si>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</si>
  <si>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</si>
  <si>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</si>
  <si>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</si>
  <si>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</si>
  <si>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</si>
  <si>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</si>
  <si>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</si>
  <si>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</si>
  <si>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</si>
  <si>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</si>
  <si>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</si>
  <si>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</si>
  <si>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</si>
  <si>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</si>
  <si>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</si>
  <si>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</si>
  <si>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</si>
  <si>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</si>
  <si>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</si>
  <si>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</si>
  <si>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</si>
  <si>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</si>
  <si>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</si>
  <si>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</si>
  <si>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</si>
  <si>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</si>
  <si>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</si>
  <si>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</si>
  <si>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</si>
  <si>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</si>
  <si>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</si>
  <si>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</si>
  <si>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</si>
  <si>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</si>
  <si>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</si>
  <si>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</si>
  <si>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</si>
  <si>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</si>
  <si>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</si>
  <si>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</si>
  <si>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</si>
  <si>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</si>
  <si>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</si>
  <si>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</si>
  <si>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</si>
  <si>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</si>
  <si>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</si>
  <si>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</si>
  <si>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</si>
  <si>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</si>
  <si>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</si>
  <si>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</si>
  <si>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</si>
  <si>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</si>
  <si>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</si>
  <si>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</si>
  <si>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</si>
  <si>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</si>
  <si>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</si>
  <si>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</si>
  <si>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</si>
  <si>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</si>
  <si>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</si>
  <si>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</si>
  <si>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</si>
  <si>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</si>
  <si>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</si>
  <si>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</si>
  <si>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</si>
  <si>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</si>
  <si>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</si>
  <si>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</si>
  <si>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</si>
  <si>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</si>
  <si>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</si>
  <si>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</si>
  <si>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</si>
  <si>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</si>
  <si>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</si>
  <si>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</si>
  <si>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</si>
  <si>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</si>
  <si>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</si>
  <si>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</si>
  <si>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</si>
  <si>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</si>
  <si>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</si>
  <si>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</si>
  <si>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</si>
  <si>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</si>
  <si>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</si>
  <si>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</si>
  <si>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</si>
  <si>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</si>
  <si>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</si>
  <si>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</si>
  <si>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</si>
  <si>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</si>
  <si>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</si>
  <si>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</si>
  <si>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</si>
  <si>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</si>
  <si>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</si>
  <si>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</si>
  <si>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</si>
  <si>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</si>
  <si>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</si>
  <si>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</si>
  <si>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</si>
  <si>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</si>
  <si>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</si>
  <si>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</si>
  <si>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</si>
  <si>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</si>
  <si>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</si>
  <si>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</si>
  <si>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</si>
  <si>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</si>
  <si>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</si>
  <si>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</si>
  <si>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</si>
  <si>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</si>
  <si>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</si>
  <si>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</si>
  <si>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</si>
  <si>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</si>
  <si>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</si>
  <si>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</si>
  <si>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</si>
  <si>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</si>
  <si>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</si>
  <si>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</si>
  <si>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</si>
  <si>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</si>
  <si>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</si>
  <si>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</si>
  <si>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</si>
  <si>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</si>
  <si>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</si>
  <si>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</si>
  <si>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</si>
  <si>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</si>
  <si>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</si>
  <si>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</si>
  <si>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</si>
  <si>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</si>
  <si>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</si>
  <si>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</si>
  <si>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</si>
  <si>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</si>
  <si>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</si>
  <si>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</si>
  <si>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</si>
  <si>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</si>
  <si>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</si>
  <si>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</si>
  <si>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</si>
  <si>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</si>
  <si>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</si>
  <si>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</si>
  <si>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</si>
  <si>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</si>
  <si>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</si>
  <si>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</si>
  <si>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</si>
  <si>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</si>
  <si>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</si>
  <si>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</si>
  <si>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</si>
  <si>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</si>
  <si>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</si>
  <si>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</si>
  <si>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</si>
  <si>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</si>
  <si>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</si>
  <si>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</si>
  <si>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</si>
  <si>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</si>
  <si>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</si>
  <si>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</si>
  <si>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</si>
  <si>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</si>
  <si>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</si>
  <si>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</si>
  <si>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</si>
  <si>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</si>
  <si>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</si>
  <si>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</si>
  <si>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</si>
  <si>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</si>
  <si>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</si>
  <si>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</si>
  <si>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</si>
  <si>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</si>
  <si>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</si>
  <si>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</si>
  <si>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</si>
  <si>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</si>
  <si>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</si>
  <si>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</si>
  <si>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</si>
  <si>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</si>
  <si>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</si>
  <si>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</si>
  <si>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</si>
  <si>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</si>
  <si>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</si>
  <si>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</si>
  <si>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</si>
  <si>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</si>
  <si>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</si>
  <si>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</si>
  <si>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</si>
  <si>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</si>
  <si>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</si>
  <si>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</si>
  <si>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</si>
  <si>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</si>
  <si>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</si>
  <si>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</si>
  <si>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</si>
  <si>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</si>
  <si>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</si>
  <si>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</si>
  <si>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</si>
  <si>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</si>
  <si>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</si>
  <si>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</si>
  <si>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</si>
  <si>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</si>
  <si>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</si>
  <si>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</si>
  <si>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</si>
  <si>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</si>
  <si>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</si>
  <si>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</si>
  <si>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</si>
  <si>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</si>
  <si>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</si>
  <si>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</si>
  <si>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</si>
  <si>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</si>
  <si>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</si>
  <si>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</si>
  <si>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</si>
  <si>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</si>
  <si>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</si>
  <si>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</si>
  <si>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</si>
  <si>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</si>
  <si>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</si>
  <si>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</si>
  <si>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</si>
  <si>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</si>
  <si>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</si>
  <si>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</si>
  <si>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</si>
  <si>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</si>
  <si>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</si>
  <si>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</si>
  <si>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</si>
  <si>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</si>
  <si>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</si>
  <si>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</si>
  <si>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</si>
  <si>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</si>
  <si>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</si>
  <si>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</si>
  <si>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</si>
  <si>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</si>
  <si>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</si>
  <si>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</si>
  <si>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</si>
  <si>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</si>
  <si>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</si>
  <si>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</si>
  <si>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</si>
  <si>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</si>
  <si>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</si>
  <si>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</si>
  <si>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</si>
  <si>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</si>
  <si>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</si>
  <si>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</si>
  <si>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</si>
  <si>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</si>
  <si>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</si>
  <si>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</si>
  <si>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</si>
  <si>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</si>
  <si>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</si>
  <si>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</si>
  <si>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</si>
  <si>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</si>
  <si>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</si>
  <si>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</si>
  <si>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</si>
  <si>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</si>
  <si>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</si>
  <si>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</si>
  <si>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</si>
  <si>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</si>
  <si>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</si>
  <si>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</si>
  <si>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</si>
  <si>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</si>
  <si>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</si>
  <si>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</si>
  <si>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</si>
  <si>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</si>
  <si>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</si>
  <si>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</si>
  <si>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</si>
  <si>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</si>
  <si>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</si>
  <si>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</si>
  <si>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</si>
  <si>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</si>
  <si>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</si>
  <si>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</si>
  <si>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</si>
  <si>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</si>
  <si>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</si>
  <si>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</si>
  <si>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</si>
  <si>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</si>
  <si>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</si>
  <si>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</si>
  <si>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</si>
  <si>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</si>
  <si>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</si>
  <si>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</si>
  <si>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</si>
  <si>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</si>
  <si>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</si>
  <si>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</si>
  <si>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</si>
  <si>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</si>
  <si>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</si>
  <si>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</si>
  <si>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</si>
  <si>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</si>
  <si>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</si>
  <si>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</si>
  <si>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</si>
  <si>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</si>
  <si>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</si>
  <si>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</si>
  <si>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</si>
  <si>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</si>
  <si>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</si>
  <si>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</si>
  <si>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</si>
  <si>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</si>
  <si>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</si>
  <si>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</si>
  <si>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</si>
  <si>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</si>
  <si>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</si>
  <si>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</si>
  <si>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</si>
  <si>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</si>
  <si>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</si>
  <si>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</si>
  <si>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</si>
  <si>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</si>
  <si>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</si>
  <si>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</si>
  <si>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</si>
  <si>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</si>
  <si>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</si>
  <si>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</si>
  <si>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</si>
  <si>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</si>
  <si>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</si>
  <si>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</si>
  <si>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</si>
  <si>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</si>
  <si>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</si>
  <si>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</si>
  <si>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</si>
  <si>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</si>
  <si>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</si>
  <si>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</si>
  <si>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</si>
  <si>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</si>
  <si>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</si>
  <si>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</si>
  <si>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</si>
  <si>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</si>
  <si>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</si>
  <si>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</si>
  <si>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</si>
  <si>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</si>
  <si>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</si>
  <si>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</si>
  <si>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</si>
  <si>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</si>
  <si>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</si>
  <si>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</si>
  <si>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</si>
  <si>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</si>
  <si>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</si>
  <si>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</si>
  <si>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</si>
  <si>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</si>
  <si>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</si>
  <si>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</si>
  <si>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</si>
  <si>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</si>
  <si>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</si>
  <si>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</si>
  <si>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</si>
  <si>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</si>
  <si>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</si>
  <si>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</si>
  <si>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</si>
  <si>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</si>
  <si>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</si>
  <si>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</si>
  <si>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</si>
  <si>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</si>
  <si>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</si>
  <si>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</si>
  <si>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</si>
  <si>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</si>
  <si>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</si>
  <si>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</si>
  <si>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</si>
  <si>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</si>
  <si>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</si>
  <si>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</si>
  <si>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</si>
  <si>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</si>
  <si>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</si>
  <si>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</si>
  <si>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</si>
  <si>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</si>
  <si>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</si>
  <si>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</si>
  <si>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</si>
  <si>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</si>
  <si>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</si>
  <si>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</si>
  <si>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</si>
  <si>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</si>
  <si>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</si>
  <si>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</si>
  <si>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</si>
  <si>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</si>
  <si>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</si>
  <si>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</si>
  <si>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</si>
  <si>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</si>
  <si>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</si>
  <si>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</si>
  <si>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</si>
  <si>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</si>
  <si>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</si>
  <si>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</si>
  <si>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</si>
  <si>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</si>
  <si>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</si>
  <si>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</si>
  <si>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</si>
  <si>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</si>
  <si>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</si>
  <si>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</si>
  <si>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</si>
  <si>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</si>
  <si>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</si>
  <si>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</si>
  <si>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</si>
  <si>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</si>
  <si>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</si>
  <si>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</si>
  <si>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</si>
  <si>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</si>
  <si>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</si>
  <si>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</si>
  <si>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</si>
  <si>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</si>
  <si>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</si>
  <si>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</si>
  <si>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</si>
  <si>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</si>
  <si>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</si>
  <si>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</si>
  <si>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</si>
  <si>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</si>
  <si>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</si>
  <si>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</si>
  <si>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</si>
  <si>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</si>
  <si>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</si>
  <si>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</si>
  <si>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</si>
  <si>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</si>
  <si>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</si>
  <si>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</si>
  <si>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</si>
  <si>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</si>
  <si>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</si>
  <si>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</si>
  <si>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</si>
  <si>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</si>
  <si>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</si>
  <si>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</si>
  <si>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</si>
  <si>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</si>
  <si>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</si>
  <si>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</si>
  <si>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</si>
  <si>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</si>
  <si>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</si>
  <si>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</si>
  <si>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</si>
  <si>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</si>
  <si>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</si>
  <si>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</si>
  <si>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</si>
  <si>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</si>
  <si>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</si>
  <si>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</si>
  <si>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</si>
  <si>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</si>
  <si>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</si>
  <si>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</si>
  <si>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</si>
  <si>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</si>
  <si>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</si>
  <si>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</si>
  <si>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</si>
  <si>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</si>
  <si>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</si>
  <si>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</si>
  <si>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</si>
  <si>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</si>
  <si>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</si>
  <si>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</si>
  <si>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</si>
  <si>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</si>
  <si>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</si>
  <si>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</si>
  <si>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</si>
  <si>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</si>
  <si>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</si>
  <si>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</si>
  <si>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</si>
  <si>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</si>
  <si>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</si>
  <si>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</si>
  <si>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</si>
  <si>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</si>
  <si>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</si>
  <si>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</si>
  <si>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</si>
  <si>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</si>
  <si>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</si>
  <si>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</si>
  <si>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</si>
  <si>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</si>
  <si>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</si>
  <si>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</si>
  <si>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</si>
  <si>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</si>
  <si>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</si>
  <si>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</si>
  <si>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</si>
  <si>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</si>
  <si>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</si>
  <si>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</si>
  <si>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</si>
  <si>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</si>
  <si>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</si>
  <si>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</si>
  <si>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</si>
  <si>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</si>
  <si>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</si>
  <si>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</si>
  <si>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</si>
  <si>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</si>
  <si>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</si>
  <si>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</si>
  <si>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</si>
  <si>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</si>
  <si>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</si>
  <si>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</si>
  <si>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</si>
  <si>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</si>
  <si>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</si>
  <si>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</si>
  <si>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</si>
  <si>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</si>
  <si>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</si>
  <si>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</si>
  <si>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</si>
  <si>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</si>
  <si>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</si>
  <si>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</si>
  <si>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</si>
  <si>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</si>
  <si>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</si>
  <si>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</si>
  <si>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</si>
  <si>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</si>
  <si>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</si>
  <si>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</si>
  <si>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</si>
  <si>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</si>
  <si>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</si>
  <si>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</si>
  <si>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</si>
  <si>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</si>
  <si>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</si>
  <si>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</si>
  <si>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</si>
  <si>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</si>
  <si>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</si>
  <si>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</si>
  <si>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</si>
  <si>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</si>
  <si>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</si>
  <si>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</si>
  <si>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</si>
  <si>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</si>
  <si>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</si>
  <si>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</si>
  <si>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</si>
  <si>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</si>
  <si>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</si>
  <si>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</si>
  <si>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</si>
  <si>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</si>
  <si>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</si>
  <si>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</si>
  <si>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</si>
  <si>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</si>
  <si>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</si>
  <si>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</si>
  <si>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</si>
  <si>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</si>
  <si>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</si>
  <si>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</si>
  <si>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</si>
  <si>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</si>
  <si>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</si>
  <si>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</si>
  <si>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</si>
  <si>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</si>
  <si>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</si>
  <si>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</si>
  <si>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</si>
  <si>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</si>
  <si>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</si>
  <si>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</si>
  <si>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</si>
  <si>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</si>
  <si>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</si>
  <si>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</si>
  <si>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</si>
  <si>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</si>
  <si>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</si>
  <si>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</si>
  <si>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</si>
  <si>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</si>
  <si>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</si>
  <si>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</si>
  <si>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</si>
  <si>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</si>
  <si>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</si>
  <si>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</si>
  <si>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</si>
  <si>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</si>
  <si>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</si>
  <si>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</si>
  <si>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</si>
  <si>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</si>
  <si>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</si>
  <si>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</si>
  <si>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</si>
  <si>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</si>
  <si>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</si>
  <si>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</si>
  <si>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</si>
  <si>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</si>
  <si>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</si>
  <si>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</si>
  <si>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</si>
  <si>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</si>
  <si>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</si>
  <si>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</si>
  <si>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</si>
  <si>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</si>
  <si>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</si>
  <si>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</si>
  <si>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</si>
  <si>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</si>
  <si>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</si>
  <si>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</si>
  <si>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</si>
  <si>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</si>
  <si>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</si>
  <si>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</si>
  <si>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</si>
  <si>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</si>
  <si>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</si>
  <si>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</si>
  <si>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</si>
  <si>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</si>
  <si>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</si>
  <si>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</si>
  <si>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</si>
  <si>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</si>
  <si>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</si>
  <si>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</si>
  <si>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</si>
  <si>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</si>
  <si>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</si>
  <si>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</si>
  <si>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</si>
  <si>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</si>
  <si>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</si>
  <si>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</si>
  <si>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</si>
  <si>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</si>
  <si>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</si>
  <si>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</si>
  <si>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</si>
  <si>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</si>
  <si>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</si>
  <si>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</si>
  <si>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</si>
  <si>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</si>
  <si>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</si>
  <si>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</si>
  <si>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</si>
  <si>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</si>
  <si>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</si>
  <si>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</si>
  <si>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</si>
  <si>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</si>
  <si>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</si>
  <si>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</si>
  <si>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</si>
  <si>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</si>
  <si>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</si>
  <si>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</si>
  <si>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</si>
  <si>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</si>
  <si>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</si>
  <si>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</si>
  <si>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</si>
  <si>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</si>
  <si>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</si>
  <si>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</si>
  <si>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</si>
  <si>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</si>
  <si>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</si>
  <si>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</si>
  <si>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</si>
  <si>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</si>
  <si>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</si>
  <si>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</si>
  <si>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</si>
  <si>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</si>
  <si>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</si>
  <si>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</si>
  <si>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</si>
  <si>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</si>
  <si>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</si>
  <si>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</si>
  <si>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</si>
  <si>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</si>
  <si>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</si>
  <si>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</si>
  <si>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</si>
  <si>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</si>
  <si>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</si>
  <si>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</si>
  <si>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</si>
  <si>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</si>
  <si>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</si>
  <si>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</si>
  <si>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</si>
  <si>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</si>
  <si>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</si>
  <si>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</si>
  <si>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</si>
  <si>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</si>
  <si>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</si>
  <si>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</si>
  <si>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</si>
  <si>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</si>
  <si>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</si>
  <si>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</si>
  <si>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</si>
  <si>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</si>
  <si>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</si>
  <si>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</si>
  <si>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</si>
  <si>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</si>
  <si>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</si>
  <si>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</si>
  <si>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</si>
  <si>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</si>
  <si>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</si>
  <si>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</si>
  <si>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</si>
  <si>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</si>
  <si>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</si>
  <si>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</si>
  <si>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</si>
  <si>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</si>
  <si>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</si>
  <si>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</si>
  <si>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</si>
  <si>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</si>
  <si>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</si>
  <si>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</si>
  <si>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</si>
  <si>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</si>
  <si>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</si>
  <si>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</si>
  <si>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</si>
  <si>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</si>
  <si>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</si>
  <si>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</si>
  <si>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</si>
  <si>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</si>
  <si>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</si>
  <si>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</si>
  <si>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</si>
  <si>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</si>
  <si>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</si>
  <si>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</si>
  <si>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</si>
  <si>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</si>
  <si>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</si>
  <si>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</si>
  <si>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</si>
  <si>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</si>
  <si>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</si>
  <si>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</si>
  <si>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</si>
  <si>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</si>
  <si>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</si>
  <si>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</si>
  <si>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</si>
  <si>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</si>
  <si>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</si>
  <si>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</si>
  <si>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</si>
  <si>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</si>
  <si>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</si>
  <si>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</si>
  <si>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</si>
  <si>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</si>
  <si>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</si>
  <si>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</si>
  <si>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</si>
  <si>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</si>
  <si>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</si>
  <si>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</si>
  <si>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</si>
  <si>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</si>
  <si>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</si>
  <si>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</si>
  <si>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</si>
  <si>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</si>
  <si>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</si>
  <si>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</si>
  <si>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</si>
  <si>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</si>
  <si>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</si>
  <si>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</si>
  <si>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</si>
  <si>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</si>
  <si>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</si>
  <si>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</si>
  <si>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</si>
  <si>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</si>
  <si>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</si>
  <si>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</si>
  <si>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</si>
  <si>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</si>
  <si>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</si>
  <si>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</si>
  <si>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</si>
  <si>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</si>
  <si>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</si>
  <si>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</si>
  <si>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</si>
  <si>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</si>
  <si>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</si>
  <si>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</si>
  <si>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</si>
  <si>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</si>
  <si>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</si>
  <si>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</si>
  <si>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</si>
  <si>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</si>
  <si>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</si>
  <si>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</si>
  <si>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</si>
  <si>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</si>
  <si>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</si>
  <si>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</si>
  <si>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</si>
  <si>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</si>
  <si>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</si>
  <si>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</si>
  <si>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</si>
  <si>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</si>
  <si>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</si>
  <si>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</si>
  <si>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</si>
  <si>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</si>
  <si>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</si>
  <si>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</si>
  <si>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</si>
  <si>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</si>
  <si>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</si>
  <si>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</si>
  <si>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</si>
  <si>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</si>
  <si>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</si>
  <si>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</si>
  <si>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</si>
  <si>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</si>
  <si>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</si>
  <si>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</si>
  <si>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</si>
  <si>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</si>
  <si>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</si>
  <si>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</si>
  <si>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</si>
  <si>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</si>
  <si>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</si>
  <si>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</si>
  <si>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</si>
  <si>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</si>
  <si>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</si>
  <si>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</si>
  <si>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</si>
  <si>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</si>
  <si>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</si>
  <si>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</si>
  <si>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</si>
  <si>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</si>
  <si>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</si>
  <si>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</si>
  <si>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</si>
  <si>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</si>
  <si>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</si>
  <si>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</si>
  <si>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</si>
  <si>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</si>
  <si>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</si>
  <si>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</si>
  <si>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</si>
  <si>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</si>
  <si>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</si>
  <si>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</si>
  <si>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</si>
  <si>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</si>
  <si>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</si>
  <si>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</si>
  <si>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</si>
  <si>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</si>
  <si>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</si>
  <si>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</si>
  <si>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</si>
  <si>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</si>
  <si>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</si>
  <si>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</si>
  <si>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</si>
  <si>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</si>
  <si>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</si>
  <si>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</si>
  <si>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</si>
  <si>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</si>
  <si>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</si>
  <si>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</si>
  <si>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</si>
  <si>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</si>
  <si>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</si>
  <si>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</si>
  <si>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</si>
  <si>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</si>
  <si>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</si>
  <si>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</si>
  <si>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</si>
  <si>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</si>
  <si>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</si>
  <si>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</si>
  <si>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</si>
  <si>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</si>
  <si>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</si>
  <si>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</si>
  <si>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</si>
  <si>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</si>
  <si>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</si>
  <si>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</si>
  <si>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</si>
  <si>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</si>
  <si>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</si>
  <si>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</si>
  <si>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</si>
  <si>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</si>
  <si>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</si>
  <si>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</si>
  <si>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</si>
  <si>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</si>
  <si>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</si>
  <si>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</si>
  <si>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</si>
  <si>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</si>
  <si>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</si>
  <si>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</si>
  <si>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</si>
  <si>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</si>
  <si>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</si>
  <si>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</si>
  <si>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</si>
  <si>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</si>
  <si>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</si>
  <si>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</si>
  <si>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</si>
  <si>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</si>
  <si>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</si>
  <si>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</si>
  <si>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</si>
  <si>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</si>
  <si>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</si>
  <si>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</si>
  <si>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</si>
  <si>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</si>
  <si>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</si>
  <si>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</si>
  <si>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</si>
  <si>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</si>
  <si>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</si>
  <si>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</si>
  <si>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</si>
  <si>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</si>
  <si>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</si>
  <si>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</si>
  <si>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</si>
  <si>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</si>
  <si>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</si>
  <si>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</si>
  <si>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</si>
  <si>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</si>
  <si>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</si>
  <si>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</si>
  <si>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</si>
  <si>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</si>
  <si>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</si>
  <si>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</si>
  <si>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</si>
  <si>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</si>
  <si>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</si>
  <si>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</si>
  <si>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</si>
  <si>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</si>
  <si>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</si>
  <si>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</si>
  <si>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</si>
  <si>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</si>
  <si>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</si>
  <si>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</si>
  <si>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</si>
  <si>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</si>
  <si>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</si>
  <si>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</si>
  <si>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</si>
  <si>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</si>
  <si>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</si>
  <si>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</si>
  <si>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</si>
  <si>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</si>
  <si>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</si>
  <si>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</si>
  <si>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</si>
  <si>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</si>
  <si>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</si>
  <si>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</si>
  <si>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</si>
  <si>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</si>
  <si>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</si>
  <si>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</si>
  <si>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</si>
  <si>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</si>
  <si>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</si>
  <si>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</si>
  <si>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</si>
  <si>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</si>
  <si>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</si>
  <si>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</si>
  <si>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</si>
  <si>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</si>
  <si>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</si>
  <si>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</si>
  <si>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</si>
  <si>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</si>
  <si>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</si>
  <si>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</si>
  <si>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</si>
  <si>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</si>
  <si>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</si>
  <si>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</si>
  <si>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</si>
  <si>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</si>
  <si>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</si>
  <si>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</si>
  <si>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</si>
  <si>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</si>
  <si>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</si>
  <si>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</si>
  <si>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</si>
  <si>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</si>
  <si>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</si>
  <si>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</si>
  <si>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</si>
  <si>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</si>
  <si>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</si>
  <si>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</si>
  <si>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</si>
  <si>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</si>
  <si>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</si>
  <si>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</si>
  <si>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</si>
  <si>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</si>
  <si>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</si>
  <si>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</si>
  <si>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</si>
  <si>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</si>
  <si>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</si>
  <si>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</si>
  <si>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</si>
  <si>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</si>
  <si>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</si>
  <si>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</si>
  <si>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</si>
  <si>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</si>
  <si>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</si>
  <si>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</si>
  <si>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</si>
  <si>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</si>
  <si>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</si>
  <si>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</si>
  <si>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</si>
  <si>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</si>
  <si>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</si>
  <si>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</si>
  <si>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</si>
  <si>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</si>
  <si>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</si>
  <si>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</si>
  <si>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</si>
  <si>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</si>
  <si>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</si>
  <si>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</si>
  <si>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</si>
  <si>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</si>
  <si>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</si>
  <si>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</si>
  <si>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</si>
  <si>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</si>
  <si>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</si>
  <si>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</si>
  <si>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</si>
  <si>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</si>
  <si>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</si>
  <si>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</si>
  <si>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</si>
  <si>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</si>
  <si>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</si>
  <si>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</si>
  <si>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</si>
  <si>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</si>
  <si>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</si>
  <si>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</si>
  <si>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</si>
  <si>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</si>
  <si>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</si>
  <si>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</si>
  <si>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</si>
  <si>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</si>
  <si>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</si>
  <si>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</si>
  <si>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</si>
  <si>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</si>
  <si>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</si>
  <si>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</si>
  <si>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</si>
  <si>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</si>
  <si>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</si>
  <si>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</si>
  <si>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</si>
  <si>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</si>
  <si>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</si>
  <si>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</si>
  <si>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</si>
  <si>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</si>
  <si>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</si>
  <si>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</si>
  <si>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</si>
  <si>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</si>
  <si>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</si>
  <si>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</si>
  <si>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</si>
  <si>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</si>
  <si>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</si>
  <si>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</si>
  <si>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</si>
  <si>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</si>
  <si>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</si>
  <si>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</si>
  <si>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</si>
  <si>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</si>
  <si>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</si>
  <si>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</si>
  <si>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</si>
  <si>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</si>
  <si>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</si>
  <si>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</si>
  <si>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</si>
  <si>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</si>
  <si>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</si>
  <si>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</si>
  <si>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</si>
  <si>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</si>
  <si>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</si>
  <si>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</si>
  <si>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</si>
  <si>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</si>
  <si>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</si>
  <si>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</si>
  <si>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</si>
  <si>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</si>
  <si>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</si>
  <si>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</si>
  <si>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</si>
  <si>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</si>
  <si>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</si>
  <si>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</si>
  <si>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</si>
  <si>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</si>
  <si>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</si>
  <si>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</si>
  <si>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</si>
  <si>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</si>
  <si>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</si>
  <si>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</si>
  <si>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</si>
  <si>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</si>
  <si>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</si>
  <si>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</si>
  <si>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</si>
  <si>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</si>
  <si>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</si>
  <si>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</si>
  <si>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</si>
  <si>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</si>
  <si>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</si>
  <si>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</si>
  <si>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</si>
  <si>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</si>
  <si>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</si>
  <si>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</si>
  <si>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</si>
  <si>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</si>
  <si>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</si>
  <si>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</si>
  <si>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</si>
  <si>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</si>
  <si>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</si>
  <si>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</si>
  <si>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</si>
  <si>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</si>
  <si>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</si>
  <si>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</si>
  <si>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</si>
  <si>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</si>
  <si>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</si>
  <si>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</si>
  <si>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</si>
  <si>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</si>
  <si>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</si>
  <si>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</si>
  <si>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</si>
  <si>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</si>
  <si>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</si>
  <si>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</si>
  <si>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</si>
  <si>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</si>
  <si>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</si>
  <si>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</si>
  <si>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</si>
  <si>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</si>
  <si>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</si>
  <si>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</si>
  <si>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</si>
  <si>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</si>
  <si>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</si>
  <si>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</si>
  <si>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</si>
  <si>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</si>
  <si>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</si>
  <si>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</si>
  <si>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</si>
  <si>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</si>
  <si>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</si>
  <si>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</si>
  <si>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</si>
  <si>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</si>
  <si>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</si>
  <si>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</si>
  <si>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</si>
  <si>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</si>
  <si>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</si>
  <si>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</si>
  <si>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</si>
  <si>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</si>
  <si>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</si>
  <si>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</si>
  <si>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</si>
  <si>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</si>
  <si>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</si>
  <si>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</si>
  <si>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</si>
  <si>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</si>
  <si>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</si>
  <si>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</si>
  <si>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</si>
  <si>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</si>
  <si>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</si>
  <si>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</si>
  <si>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</si>
  <si>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</si>
  <si>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</si>
  <si>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</si>
  <si>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</si>
  <si>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</si>
  <si>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</si>
  <si>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</si>
  <si>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</si>
  <si>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</si>
  <si>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</si>
  <si>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</si>
  <si>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</si>
  <si>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</si>
  <si>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</si>
  <si>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</si>
  <si>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</si>
  <si>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</si>
  <si>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</si>
  <si>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</si>
  <si>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</si>
  <si>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</si>
  <si>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</si>
  <si>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</si>
  <si>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</si>
  <si>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</si>
  <si>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</si>
  <si>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</si>
  <si>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</si>
  <si>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</si>
  <si>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</si>
  <si>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</si>
  <si>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</si>
  <si>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</si>
  <si>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</si>
  <si>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</si>
  <si>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</si>
  <si>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</si>
  <si>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</si>
  <si>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</si>
  <si>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</si>
  <si>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</si>
  <si>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</si>
  <si>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</si>
  <si>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</si>
  <si>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</si>
  <si>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</si>
  <si>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</si>
  <si>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</si>
  <si>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</si>
  <si>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</si>
  <si>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</si>
  <si>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</si>
  <si>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</si>
  <si>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</si>
  <si>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</si>
  <si>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</si>
  <si>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</si>
  <si>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</si>
  <si>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</si>
  <si>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</si>
  <si>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</si>
  <si>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</si>
  <si>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</si>
  <si>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</si>
  <si>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</si>
  <si>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</si>
  <si>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</si>
  <si>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</si>
  <si>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</si>
  <si>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</si>
  <si>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</si>
  <si>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</si>
  <si>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</si>
  <si>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</si>
  <si>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</si>
  <si>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</si>
  <si>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</si>
  <si>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</si>
  <si>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</si>
  <si>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</si>
  <si>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</si>
  <si>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</si>
  <si>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</si>
  <si>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</si>
  <si>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</si>
  <si>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</si>
  <si>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</si>
  <si>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</si>
  <si>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</si>
  <si>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</si>
  <si>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</si>
  <si>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</si>
  <si>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</si>
  <si>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</si>
  <si>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</si>
  <si>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</si>
  <si>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</si>
  <si>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</si>
  <si>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</si>
  <si>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</si>
  <si>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</si>
  <si>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</si>
  <si>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</si>
  <si>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</si>
  <si>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</si>
  <si>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</si>
  <si>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</si>
  <si>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</si>
  <si>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</si>
  <si>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</si>
  <si>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</si>
  <si>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</si>
  <si>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</si>
  <si>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</si>
  <si>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</si>
  <si>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</si>
  <si>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</si>
  <si>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</si>
  <si>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</si>
  <si>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</si>
  <si>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</si>
  <si>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</si>
  <si>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</si>
  <si>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</si>
  <si>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</si>
  <si>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</si>
  <si>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</si>
  <si>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</si>
  <si>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</si>
  <si>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</si>
  <si>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</si>
  <si>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</si>
  <si>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</si>
  <si>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</si>
  <si>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</si>
  <si>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</si>
  <si>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</si>
  <si>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</si>
  <si>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</si>
  <si>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</si>
  <si>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</si>
  <si>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</si>
  <si>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</si>
  <si>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</si>
  <si>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</si>
  <si>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</si>
  <si>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</si>
  <si>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</si>
  <si>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</si>
  <si>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</si>
  <si>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</si>
  <si>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</si>
  <si>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</si>
  <si>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</si>
  <si>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</si>
  <si>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</si>
  <si>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</si>
  <si>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</si>
  <si>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</si>
  <si>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</si>
  <si>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</si>
  <si>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</si>
  <si>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</si>
  <si>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</si>
  <si>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</si>
  <si>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</si>
  <si>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</si>
  <si>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</si>
  <si>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</si>
  <si>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</si>
  <si>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</si>
  <si>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</si>
  <si>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</si>
  <si>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</si>
  <si>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</si>
  <si>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</si>
  <si>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</si>
  <si>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</si>
  <si>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</si>
  <si>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</si>
  <si>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</si>
  <si>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</si>
  <si>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</si>
  <si>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</si>
  <si>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</si>
  <si>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</si>
  <si>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</si>
  <si>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</si>
  <si>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</si>
  <si>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</si>
  <si>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</si>
  <si>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</si>
  <si>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</si>
  <si>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</si>
  <si>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</si>
  <si>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</si>
  <si>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</si>
  <si>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</si>
  <si>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</si>
  <si>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</si>
  <si>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</si>
  <si>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</si>
  <si>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</si>
  <si>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</si>
  <si>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</si>
  <si>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</si>
  <si>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</si>
  <si>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</si>
  <si>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</si>
  <si>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</si>
  <si>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</si>
  <si>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</si>
  <si>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</si>
  <si>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</si>
  <si>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</si>
  <si>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</si>
  <si>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</si>
  <si>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</si>
  <si>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</si>
  <si>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</si>
  <si>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</si>
  <si>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</si>
  <si>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</si>
  <si>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</si>
  <si>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</si>
  <si>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</si>
  <si>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</si>
  <si>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</si>
  <si>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</si>
  <si>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</si>
  <si>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</si>
  <si>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</si>
  <si>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</si>
  <si>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</si>
  <si>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</si>
  <si>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</si>
  <si>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</si>
  <si>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</si>
  <si>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</si>
  <si>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</si>
  <si>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</si>
  <si>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</si>
  <si>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</si>
  <si>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</si>
  <si>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</si>
  <si>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</si>
  <si>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</si>
  <si>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</si>
  <si>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</si>
  <si>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</si>
  <si>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</si>
  <si>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</si>
  <si>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</si>
  <si>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</si>
  <si>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</si>
  <si>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</si>
  <si>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</si>
  <si>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</si>
  <si>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</si>
  <si>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</si>
  <si>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</si>
  <si>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</si>
  <si>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</si>
  <si>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</si>
  <si>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</si>
  <si>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</si>
  <si>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</si>
  <si>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</si>
  <si>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</si>
  <si>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</si>
  <si>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</si>
  <si>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</si>
  <si>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</si>
  <si>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</si>
  <si>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</si>
  <si>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</si>
  <si>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</si>
  <si>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</si>
  <si>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</si>
  <si>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</si>
  <si>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</si>
  <si>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</si>
  <si>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</si>
  <si>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</si>
  <si>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</si>
  <si>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</si>
  <si>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</si>
  <si>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</si>
  <si>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</si>
  <si>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</si>
  <si>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</si>
  <si>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</si>
  <si>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</si>
  <si>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</si>
  <si>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</si>
  <si>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</si>
  <si>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</si>
  <si>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</si>
  <si>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</si>
  <si>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</si>
  <si>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</si>
  <si>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</si>
  <si>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</si>
  <si>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</si>
  <si>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</si>
  <si>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</si>
  <si>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</si>
  <si>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</si>
  <si>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</si>
  <si>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</si>
  <si>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</si>
  <si>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</si>
  <si>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</si>
  <si>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</si>
  <si>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</si>
  <si>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</si>
  <si>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</si>
  <si>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</si>
  <si>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</si>
  <si>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</si>
  <si>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</si>
  <si>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</si>
  <si>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</si>
  <si>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</si>
  <si>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</si>
  <si>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</si>
  <si>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</si>
  <si>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</si>
  <si>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</si>
  <si>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</si>
  <si>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</si>
  <si>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</si>
  <si>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</si>
  <si>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</si>
  <si>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</si>
  <si>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</si>
  <si>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</si>
  <si>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</si>
  <si>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</si>
  <si>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</si>
  <si>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</si>
  <si>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</si>
  <si>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</si>
  <si>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</si>
  <si>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</si>
  <si>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</si>
  <si>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</si>
  <si>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</si>
  <si>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</si>
  <si>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</si>
  <si>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</si>
  <si>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</si>
  <si>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</si>
  <si>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</si>
  <si>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</si>
  <si>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</si>
  <si>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</si>
  <si>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</si>
  <si>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</si>
  <si>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</si>
  <si>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</si>
  <si>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</si>
  <si>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</si>
  <si>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</si>
  <si>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</si>
  <si>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</si>
  <si>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</si>
  <si>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</si>
  <si>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</si>
  <si>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</si>
  <si>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</si>
  <si>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</si>
  <si>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</si>
  <si>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</si>
  <si>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</si>
  <si>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</si>
  <si>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</si>
  <si>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</si>
  <si>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</si>
  <si>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</si>
  <si>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</si>
  <si>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</si>
  <si>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</si>
  <si>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</si>
  <si>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</si>
  <si>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</si>
  <si>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</si>
  <si>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</si>
  <si>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</si>
  <si>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</si>
  <si>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</si>
  <si>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</si>
  <si>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</si>
  <si>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</si>
  <si>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</si>
  <si>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</si>
  <si>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</si>
  <si>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</si>
  <si>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</si>
  <si>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</si>
  <si>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</si>
  <si>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</si>
  <si>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</si>
  <si>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</si>
  <si>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</si>
  <si>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</si>
  <si>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</si>
  <si>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</si>
  <si>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</si>
  <si>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</si>
  <si>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</si>
  <si>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</si>
  <si>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</si>
  <si>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</si>
  <si>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</si>
  <si>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</si>
  <si>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</si>
  <si>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</si>
  <si>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</si>
  <si>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</si>
  <si>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</si>
  <si>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</si>
  <si>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</si>
  <si>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</si>
  <si>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</si>
  <si>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</si>
  <si>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</si>
  <si>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</si>
  <si>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</si>
  <si>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</si>
  <si>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</si>
  <si>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</si>
  <si>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</si>
  <si>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</si>
  <si>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</si>
  <si>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</si>
  <si>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</si>
  <si>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</si>
  <si>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</si>
  <si>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</si>
  <si>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</si>
  <si>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</si>
  <si>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</si>
  <si>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</si>
  <si>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</si>
  <si>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</si>
  <si>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</si>
  <si>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</si>
  <si>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</si>
  <si>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</si>
  <si>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</si>
  <si>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</si>
  <si>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</si>
  <si>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</si>
  <si>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</si>
  <si>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</si>
  <si>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</si>
  <si>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</si>
  <si>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</si>
  <si>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</si>
  <si>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</si>
  <si>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</si>
  <si>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</si>
  <si>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</si>
  <si>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</si>
  <si>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</si>
  <si>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</si>
  <si>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</si>
  <si>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</si>
  <si>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</si>
  <si>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</si>
  <si>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</si>
  <si>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</si>
  <si>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</si>
  <si>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</si>
  <si>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</si>
  <si>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</si>
  <si>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</si>
  <si>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</si>
  <si>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</si>
  <si>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</si>
  <si>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</si>
  <si>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</si>
  <si>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</si>
  <si>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</si>
  <si>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</si>
  <si>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</si>
  <si>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</si>
  <si>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</si>
  <si>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</si>
  <si>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</si>
  <si>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</si>
  <si>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</si>
  <si>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</si>
  <si>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</si>
  <si>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</si>
  <si>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</si>
  <si>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</si>
  <si>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</si>
  <si>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</si>
  <si>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</si>
  <si>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</si>
  <si>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</si>
  <si>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</si>
  <si>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</si>
  <si>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</si>
  <si>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</si>
  <si>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</si>
  <si>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</si>
  <si>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</si>
  <si>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</si>
  <si>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</si>
  <si>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</si>
  <si>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</si>
  <si>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</si>
  <si>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</si>
  <si>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</si>
  <si>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</si>
  <si>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</si>
  <si>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</si>
  <si>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</si>
  <si>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</si>
  <si>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</si>
  <si>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</si>
  <si>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</si>
  <si>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</si>
  <si>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</si>
  <si>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</si>
  <si>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</si>
  <si>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</si>
  <si>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</si>
  <si>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</si>
  <si>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</si>
  <si>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</si>
  <si>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</si>
  <si>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</si>
  <si>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</si>
  <si>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</si>
  <si>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</si>
  <si>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</si>
  <si>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</si>
  <si>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</si>
  <si>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</si>
  <si>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</si>
  <si>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</si>
  <si>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</si>
  <si>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</si>
  <si>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</si>
  <si>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</si>
  <si>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</si>
  <si>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</si>
  <si>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</si>
  <si>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</si>
  <si>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</si>
  <si>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</si>
  <si>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</si>
  <si>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</si>
  <si>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</si>
  <si>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</si>
  <si>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</si>
  <si>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</si>
  <si>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</si>
  <si>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</si>
  <si>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</si>
  <si>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</si>
  <si>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</si>
  <si>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</si>
  <si>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</si>
  <si>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</si>
  <si>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</si>
  <si>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</si>
  <si>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</si>
  <si>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</si>
  <si>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</si>
  <si>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</si>
  <si>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</si>
  <si>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</si>
  <si>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</si>
  <si>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</si>
  <si>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</si>
  <si>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</si>
  <si>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</si>
  <si>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</si>
  <si>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</si>
  <si>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</si>
  <si>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</si>
  <si>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</si>
  <si>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</si>
  <si>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</si>
  <si>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</si>
  <si>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</si>
  <si>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</si>
  <si>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</si>
  <si>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</si>
  <si>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</si>
  <si>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</si>
  <si>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</si>
  <si>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</si>
  <si>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</si>
  <si>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</si>
  <si>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</si>
  <si>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</si>
  <si>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</si>
  <si>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</si>
  <si>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</si>
  <si>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</si>
  <si>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</si>
  <si>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</si>
  <si>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</si>
  <si>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</si>
  <si>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</si>
  <si>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</si>
  <si>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</si>
  <si>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</si>
  <si>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</si>
  <si>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</si>
  <si>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</si>
  <si>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</si>
  <si>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</si>
  <si>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</si>
  <si>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</si>
  <si>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</si>
  <si>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</si>
  <si>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</si>
  <si>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</si>
  <si>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</si>
  <si>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</si>
  <si>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</si>
  <si>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</si>
  <si>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</si>
  <si>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</si>
  <si>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</si>
  <si>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</si>
  <si>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</si>
  <si>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</si>
  <si>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</si>
  <si>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</si>
  <si>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</si>
  <si>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</si>
  <si>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</si>
  <si>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</si>
  <si>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</si>
  <si>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</si>
  <si>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</si>
  <si>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</si>
  <si>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</si>
  <si>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</si>
  <si>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</si>
  <si>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</si>
  <si>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</si>
  <si>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</si>
  <si>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</si>
  <si>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</si>
  <si>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</si>
  <si>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</si>
  <si>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</si>
  <si>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</si>
  <si>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</si>
  <si>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</si>
  <si>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</si>
  <si>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</si>
  <si>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</si>
  <si>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</si>
  <si>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</si>
  <si>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</si>
  <si>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</si>
  <si>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</si>
  <si>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</si>
  <si>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</si>
  <si>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</si>
  <si>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</si>
  <si>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</si>
  <si>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</si>
  <si>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</si>
  <si>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</si>
  <si>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</si>
  <si>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</si>
  <si>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</si>
  <si>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</si>
  <si>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</si>
  <si>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</si>
  <si>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</si>
  <si>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</si>
  <si>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</si>
  <si>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</si>
  <si>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</si>
  <si>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</si>
  <si>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</si>
  <si>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</si>
  <si>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</si>
  <si>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</si>
  <si>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</si>
  <si>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</si>
  <si>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</si>
  <si>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</si>
  <si>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</si>
  <si>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</si>
  <si>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</si>
  <si>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</si>
  <si>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</si>
  <si>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</si>
  <si>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</si>
  <si>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</si>
  <si>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</si>
  <si>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</si>
  <si>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</si>
  <si>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</si>
  <si>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</si>
  <si>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</si>
  <si>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</si>
  <si>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</si>
  <si>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</si>
  <si>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</si>
  <si>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</si>
  <si>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</si>
  <si>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</si>
  <si>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</si>
  <si>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</si>
  <si>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</si>
  <si>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</si>
  <si>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</si>
  <si>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</si>
  <si>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</si>
  <si>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</si>
  <si>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</si>
  <si>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</si>
  <si>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</si>
  <si>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</si>
  <si>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</si>
  <si>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</si>
  <si>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</si>
  <si>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</si>
  <si>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</si>
  <si>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</si>
  <si>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</si>
  <si>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</si>
  <si>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</si>
  <si>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</si>
  <si>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</si>
  <si>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</si>
  <si>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</si>
  <si>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</si>
  <si>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</si>
  <si>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</si>
  <si>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</si>
  <si>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</si>
  <si>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</si>
  <si>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</si>
  <si>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</si>
  <si>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</si>
  <si>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</si>
  <si>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</si>
  <si>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</si>
  <si>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</si>
  <si>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</si>
  <si>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</si>
  <si>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</si>
  <si>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</si>
  <si>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</si>
  <si>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</si>
  <si>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</si>
  <si>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</si>
  <si>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</si>
  <si>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</si>
  <si>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</si>
  <si>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</si>
  <si>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</si>
  <si>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</si>
  <si>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</si>
  <si>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</si>
  <si>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</si>
  <si>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</si>
  <si>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</si>
  <si>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</si>
  <si>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</si>
  <si>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</si>
  <si>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</si>
  <si>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</si>
  <si>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</si>
  <si>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</si>
  <si>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</si>
  <si>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</si>
  <si>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</si>
  <si>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</si>
  <si>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</si>
  <si>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</si>
  <si>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</si>
  <si>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</si>
  <si>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</si>
  <si>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</si>
  <si>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</si>
  <si>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</si>
  <si>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</si>
  <si>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</si>
  <si>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</si>
  <si>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</si>
  <si>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</si>
  <si>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</si>
  <si>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</si>
  <si>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</si>
  <si>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</si>
  <si>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</si>
  <si>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</si>
  <si>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</si>
  <si>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</si>
  <si>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</si>
  <si>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</si>
  <si>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</si>
  <si>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</si>
  <si>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</si>
  <si>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</si>
  <si>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</si>
  <si>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</si>
  <si>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</si>
  <si>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</si>
  <si>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</si>
  <si>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</si>
  <si>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</si>
  <si>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</si>
  <si>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</si>
  <si>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</si>
  <si>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</si>
  <si>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</si>
  <si>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</si>
  <si>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</si>
  <si>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</si>
  <si>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</si>
  <si>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</si>
  <si>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</si>
  <si>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</si>
  <si>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</si>
  <si>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</si>
  <si>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</si>
  <si>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</si>
  <si>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</si>
  <si>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</si>
  <si>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</si>
  <si>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</si>
  <si>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</si>
  <si>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</si>
  <si>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</si>
  <si>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</si>
  <si>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</si>
  <si>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</si>
  <si>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</si>
  <si>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</si>
  <si>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</si>
  <si>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</si>
  <si>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</si>
  <si>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</si>
  <si>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</si>
  <si>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</si>
  <si>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</si>
  <si>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</si>
  <si>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</si>
  <si>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</si>
  <si>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</si>
  <si>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</si>
  <si>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</si>
  <si>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</si>
  <si>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</si>
  <si>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</si>
  <si>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</si>
  <si>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</si>
  <si>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</si>
  <si>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</si>
  <si>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</si>
  <si>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</si>
  <si>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</si>
  <si>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</si>
  <si>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</si>
  <si>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</si>
  <si>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</si>
  <si>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</si>
  <si>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</si>
  <si>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</si>
  <si>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</si>
  <si>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</si>
  <si>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</si>
  <si>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</si>
  <si>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</si>
  <si>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</si>
  <si>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</si>
  <si>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</si>
  <si>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</si>
  <si>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</si>
  <si>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</si>
  <si>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</si>
  <si>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</si>
  <si>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</si>
  <si>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</si>
  <si>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</si>
  <si>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</si>
  <si>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</si>
  <si>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</si>
  <si>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</si>
  <si>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</si>
  <si>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</si>
  <si>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</si>
  <si>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</si>
  <si>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</si>
  <si>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</si>
  <si>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</si>
  <si>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</si>
  <si>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</si>
  <si>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</si>
  <si>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</si>
  <si>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</si>
  <si>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</si>
  <si>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</si>
  <si>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</si>
  <si>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</si>
  <si>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</si>
  <si>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</si>
  <si>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</si>
  <si>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</si>
  <si>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</si>
  <si>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</si>
  <si>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</si>
  <si>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</si>
  <si>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</si>
  <si>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</si>
  <si>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</si>
  <si>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</si>
  <si>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</si>
  <si>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</si>
  <si>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</si>
  <si>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</si>
  <si>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</si>
  <si>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</si>
  <si>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</si>
  <si>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</si>
  <si>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</si>
  <si>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</si>
  <si>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</si>
  <si>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</si>
  <si>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</si>
  <si>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</si>
  <si>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</si>
  <si>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</si>
  <si>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</si>
  <si>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</si>
  <si>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</si>
  <si>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</si>
  <si>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</si>
  <si>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</si>
  <si>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</si>
  <si>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</si>
  <si>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</si>
  <si>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</si>
  <si>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</si>
  <si>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</si>
  <si>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</si>
  <si>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</si>
  <si>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</si>
  <si>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</si>
  <si>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</si>
  <si>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</si>
  <si>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</si>
  <si>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</si>
  <si>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</si>
  <si>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</si>
  <si>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</si>
  <si>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</si>
  <si>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</si>
  <si>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</si>
  <si>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</si>
  <si>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</si>
  <si>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</si>
  <si>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</si>
  <si>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</si>
  <si>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</si>
  <si>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</si>
  <si>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</si>
  <si>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</si>
  <si>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</si>
  <si>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</si>
  <si>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</si>
  <si>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</si>
  <si>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</si>
  <si>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</si>
  <si>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</si>
  <si>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</si>
  <si>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</si>
  <si>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</si>
  <si>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</si>
  <si>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</si>
  <si>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</si>
  <si>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</si>
  <si>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</si>
  <si>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</si>
  <si>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</si>
  <si>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</si>
  <si>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</si>
  <si>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</si>
  <si>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</si>
  <si>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</si>
  <si>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</si>
  <si>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</si>
  <si>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</si>
  <si>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</si>
  <si>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</si>
  <si>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</si>
  <si>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</si>
  <si>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</si>
  <si>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</si>
  <si>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</si>
  <si>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</si>
  <si>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</si>
  <si>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</si>
  <si>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</si>
  <si>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</si>
  <si>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</si>
  <si>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</si>
  <si>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</si>
  <si>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</si>
  <si>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</si>
  <si>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</si>
  <si>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</si>
  <si>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</si>
  <si>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</si>
  <si>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</si>
  <si>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</si>
  <si>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</si>
  <si>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</si>
  <si>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</si>
  <si>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</si>
  <si>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</si>
  <si>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</si>
  <si>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</si>
  <si>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</si>
  <si>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</si>
  <si>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</si>
  <si>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</si>
  <si>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</si>
  <si>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</si>
  <si>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</si>
  <si>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</si>
  <si>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</si>
  <si>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</si>
  <si>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</si>
  <si>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</si>
  <si>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</si>
  <si>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</si>
  <si>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</si>
  <si>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</si>
  <si>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</si>
  <si>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</si>
  <si>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</si>
  <si>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</si>
  <si>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</si>
  <si>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</si>
  <si>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</si>
  <si>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</si>
  <si>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</si>
  <si>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</si>
  <si>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</si>
  <si>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</si>
  <si>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</si>
  <si>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</si>
  <si>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</si>
  <si>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</si>
  <si>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</si>
  <si>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</si>
  <si>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</si>
  <si>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</si>
  <si>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</si>
  <si>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</si>
  <si>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</si>
  <si>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</si>
  <si>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</si>
  <si>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</si>
  <si>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</si>
  <si>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</si>
  <si>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</si>
  <si>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</si>
  <si>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</si>
  <si>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</si>
  <si>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</si>
  <si>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</si>
  <si>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</si>
  <si>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</si>
  <si>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</si>
  <si>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</si>
  <si>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</si>
  <si>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</si>
  <si>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</si>
  <si>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</si>
  <si>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</si>
  <si>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</si>
  <si>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</si>
  <si>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</si>
  <si>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</si>
  <si>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</si>
  <si>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</si>
  <si>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</si>
  <si>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</si>
  <si>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</si>
  <si>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</si>
  <si>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</si>
  <si>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</si>
  <si>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</si>
  <si>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</si>
  <si>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</si>
  <si>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</si>
  <si>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</si>
  <si>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</si>
  <si>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</si>
  <si>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</si>
  <si>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</si>
  <si>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</si>
  <si>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</si>
  <si>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</si>
  <si>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</si>
  <si>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</si>
  <si>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</si>
  <si>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</si>
  <si>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</si>
  <si>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</si>
  <si>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</si>
  <si>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</si>
  <si>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</si>
  <si>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</si>
  <si>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</si>
  <si>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</si>
  <si>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</si>
  <si>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</si>
  <si>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</si>
  <si>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</si>
  <si>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</si>
  <si>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</si>
  <si>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</si>
  <si>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</si>
  <si>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</si>
  <si>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</si>
  <si>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</si>
  <si>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</si>
  <si>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</si>
  <si>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</si>
  <si>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</si>
  <si>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</si>
  <si>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</si>
  <si>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</si>
  <si>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</si>
  <si>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</si>
  <si>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</si>
  <si>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</si>
  <si>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</si>
  <si>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</si>
  <si>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</si>
  <si>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</si>
  <si>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</si>
  <si>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</si>
  <si>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</si>
  <si>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</si>
  <si>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</si>
  <si>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</si>
  <si>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</si>
  <si>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</si>
  <si>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</si>
  <si>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</si>
  <si>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</si>
  <si>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</si>
  <si>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</si>
  <si>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</si>
  <si>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</si>
  <si>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</si>
  <si>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</si>
  <si>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</si>
  <si>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</si>
  <si>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</si>
  <si>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</si>
  <si>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</si>
  <si>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</si>
  <si>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</si>
  <si>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</si>
  <si>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</si>
  <si>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</si>
  <si>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</si>
  <si>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</si>
  <si>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</si>
  <si>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</si>
  <si>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</si>
  <si>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</si>
  <si>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</si>
  <si>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</si>
  <si>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</si>
  <si>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</si>
  <si>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</si>
  <si>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</si>
  <si>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</si>
  <si>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</si>
  <si>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</si>
  <si>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</si>
  <si>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</si>
  <si>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</si>
  <si>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</si>
  <si>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</si>
  <si>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</si>
  <si>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</si>
  <si>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</si>
  <si>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</si>
  <si>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</si>
  <si>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</si>
  <si>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</si>
  <si>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</si>
  <si>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</si>
  <si>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</si>
  <si>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</si>
  <si>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</si>
  <si>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</si>
  <si>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</si>
  <si>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</si>
  <si>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</si>
  <si>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</si>
  <si>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</si>
  <si>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</si>
  <si>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</si>
  <si>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</si>
  <si>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</si>
  <si>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</si>
  <si>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</si>
  <si>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</si>
  <si>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</si>
  <si>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</si>
  <si>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</si>
  <si>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</si>
  <si>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</si>
  <si>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</si>
  <si>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</si>
  <si>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</si>
  <si>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</si>
  <si>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</si>
  <si>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</si>
  <si>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</si>
  <si>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</si>
  <si>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</si>
  <si>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</si>
  <si>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</si>
  <si>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</si>
  <si>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</si>
  <si>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</si>
  <si>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</si>
  <si>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</si>
  <si>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</si>
  <si>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</si>
  <si>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</si>
  <si>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</si>
  <si>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</si>
  <si>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</si>
  <si>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</si>
  <si>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</si>
  <si>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</si>
  <si>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</si>
  <si>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</si>
  <si>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</si>
  <si>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</si>
  <si>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</si>
  <si>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</si>
  <si>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</si>
  <si>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</si>
  <si>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</si>
  <si>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</si>
  <si>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</si>
  <si>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</si>
  <si>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</si>
  <si>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</si>
  <si>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</si>
  <si>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</si>
  <si>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</si>
  <si>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</si>
  <si>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</si>
  <si>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</si>
  <si>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</si>
  <si>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</si>
  <si>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</si>
  <si>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</si>
  <si>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</si>
  <si>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</si>
  <si>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</si>
  <si>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</si>
  <si>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</si>
  <si>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</si>
  <si>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</si>
  <si>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</si>
  <si>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</si>
  <si>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</si>
  <si>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</si>
  <si>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</si>
  <si>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</si>
  <si>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</si>
  <si>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</si>
  <si>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</si>
  <si>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</si>
  <si>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</si>
  <si>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</si>
  <si>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</si>
  <si>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</si>
  <si>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</si>
  <si>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</si>
  <si>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</si>
  <si>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</si>
  <si>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</si>
  <si>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</si>
  <si>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</si>
  <si>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</si>
  <si>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</si>
  <si>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</si>
  <si>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</si>
  <si>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</si>
  <si>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</si>
  <si>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</si>
  <si>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</si>
  <si>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</si>
  <si>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</si>
  <si>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</si>
  <si>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</si>
  <si>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</si>
  <si>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</si>
  <si>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</si>
  <si>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</si>
  <si>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</si>
  <si>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</si>
  <si>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</si>
  <si>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</si>
  <si>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</si>
  <si>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</si>
  <si>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</si>
  <si>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</si>
  <si>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</si>
  <si>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</si>
  <si>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</si>
  <si>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</si>
  <si>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</si>
  <si>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</si>
  <si>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</si>
  <si>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</si>
  <si>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</si>
  <si>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</si>
  <si>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</si>
  <si>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</si>
  <si>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</si>
  <si>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</si>
  <si>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</si>
  <si>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</si>
  <si>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</si>
  <si>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</si>
  <si>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</si>
  <si>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</si>
  <si>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</si>
  <si>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</si>
  <si>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</si>
  <si>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</si>
  <si>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</si>
  <si>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</si>
  <si>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</si>
  <si>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</si>
  <si>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</si>
  <si>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</si>
  <si>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</si>
  <si>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</si>
  <si>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</si>
  <si>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</si>
  <si>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</si>
  <si>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</si>
  <si>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</si>
  <si>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</si>
  <si>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</si>
  <si>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</si>
  <si>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</si>
  <si>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</si>
  <si>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</si>
  <si>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</si>
  <si>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</si>
  <si>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</si>
  <si>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</si>
  <si>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</si>
  <si>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</si>
  <si>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</si>
  <si>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</si>
  <si>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</si>
  <si>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</si>
  <si>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</si>
  <si>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</si>
  <si>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</si>
  <si>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</si>
  <si>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</si>
  <si>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</si>
  <si>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</si>
  <si>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</si>
  <si>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</si>
  <si>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</si>
  <si>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</si>
  <si>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</si>
  <si>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</si>
  <si>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</si>
  <si>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</si>
  <si>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</si>
  <si>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</si>
  <si>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</si>
  <si>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</si>
  <si>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</si>
  <si>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</si>
  <si>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</si>
  <si>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</si>
  <si>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</si>
  <si>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</si>
  <si>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</si>
  <si>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</si>
  <si>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</si>
  <si>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</si>
  <si>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</si>
  <si>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</si>
  <si>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</si>
  <si>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</si>
  <si>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</si>
  <si>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</si>
  <si>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</si>
  <si>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</si>
  <si>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</si>
  <si>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</si>
  <si>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</si>
  <si>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</si>
  <si>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</si>
  <si>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</si>
  <si>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</si>
  <si>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</si>
  <si>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</si>
  <si>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</si>
  <si>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</si>
  <si>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</si>
  <si>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</si>
  <si>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</si>
  <si>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</si>
  <si>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</si>
  <si>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</si>
  <si>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</si>
  <si>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</si>
  <si>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</si>
  <si>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</si>
  <si>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</si>
  <si>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</si>
  <si>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</si>
  <si>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</si>
  <si>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</si>
  <si>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</si>
  <si>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</si>
  <si>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</si>
  <si>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</si>
  <si>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</si>
  <si>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</si>
  <si>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</si>
  <si>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</si>
  <si>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</si>
  <si>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</si>
  <si>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</si>
  <si>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</si>
  <si>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</si>
  <si>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</si>
  <si>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</si>
  <si>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</si>
  <si>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</si>
  <si>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</si>
  <si>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</si>
  <si>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</si>
  <si>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</si>
  <si>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</si>
  <si>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</si>
  <si>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</si>
  <si>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</si>
  <si>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</si>
  <si>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</si>
  <si>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</si>
  <si>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</si>
  <si>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</si>
  <si>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</si>
  <si>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</si>
  <si>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</si>
  <si>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</si>
  <si>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</si>
  <si>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</si>
  <si>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</si>
  <si>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</si>
  <si>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</si>
  <si>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</si>
  <si>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</si>
  <si>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</si>
  <si>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</si>
  <si>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</si>
  <si>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</si>
  <si>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</si>
  <si>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</si>
  <si>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</si>
  <si>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</si>
  <si>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</si>
  <si>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</si>
  <si>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</si>
  <si>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</si>
  <si>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</si>
  <si>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</si>
  <si>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</si>
  <si>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</si>
  <si>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</si>
  <si>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</si>
  <si>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</si>
  <si>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</si>
  <si>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</si>
  <si>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</si>
  <si>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</si>
  <si>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</si>
  <si>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</si>
  <si>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</si>
  <si>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</si>
  <si>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</si>
  <si>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</si>
  <si>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</si>
  <si>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</si>
  <si>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</si>
  <si>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</si>
  <si>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</si>
  <si>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</si>
  <si>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</si>
  <si>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</si>
  <si>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</si>
  <si>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</si>
  <si>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</si>
  <si>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</si>
  <si>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</si>
  <si>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</si>
  <si>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</si>
  <si>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</si>
  <si>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</si>
  <si>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</si>
  <si>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</si>
  <si>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</si>
  <si>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</si>
  <si>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</si>
  <si>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</si>
  <si>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</si>
  <si>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</si>
  <si>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</si>
  <si>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</si>
  <si>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</si>
  <si>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</si>
  <si>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</si>
  <si>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</si>
  <si>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</si>
  <si>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</si>
  <si>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</si>
  <si>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</si>
  <si>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</si>
  <si>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</si>
  <si>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</si>
  <si>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</si>
  <si>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</si>
  <si>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</si>
  <si>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</si>
  <si>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</si>
  <si>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</si>
  <si>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</si>
  <si>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</si>
  <si>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</si>
  <si>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</si>
  <si>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</si>
  <si>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</si>
  <si>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</si>
  <si>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</si>
  <si>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</si>
  <si>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</si>
  <si>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</si>
  <si>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</si>
  <si>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</si>
  <si>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</si>
  <si>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</si>
  <si>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</si>
  <si>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</si>
  <si>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</si>
  <si>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</si>
  <si>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</si>
  <si>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</si>
  <si>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</si>
  <si>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</si>
  <si>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</si>
  <si>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</si>
  <si>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</si>
  <si>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</si>
  <si>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</si>
  <si>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</si>
  <si>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</si>
  <si>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</si>
  <si>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</si>
  <si>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</si>
  <si>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</si>
  <si>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</si>
  <si>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</si>
  <si>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</si>
  <si>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</si>
  <si>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</si>
  <si>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</si>
  <si>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</si>
  <si>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</si>
  <si>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</si>
  <si>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</si>
  <si>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</si>
  <si>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</si>
  <si>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</si>
  <si>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</si>
  <si>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</si>
  <si>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</si>
  <si>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</si>
  <si>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</si>
  <si>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</si>
  <si>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</si>
  <si>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</si>
  <si>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</si>
  <si>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</si>
  <si>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</si>
  <si>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</si>
  <si>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</si>
  <si>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</si>
  <si>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</si>
  <si>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</si>
  <si>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</si>
  <si>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</si>
  <si>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</si>
  <si>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</si>
  <si>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</si>
  <si>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</si>
  <si>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</si>
  <si>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</si>
  <si>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</si>
  <si>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</si>
  <si>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</si>
  <si>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</si>
  <si>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</si>
  <si>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</si>
  <si>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</si>
  <si>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</si>
  <si>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</si>
  <si>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</si>
  <si>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</si>
  <si>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</si>
  <si>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</si>
  <si>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</si>
  <si>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</si>
  <si>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</si>
  <si>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</si>
  <si>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</si>
  <si>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</si>
  <si>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</si>
  <si>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</si>
  <si>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</si>
  <si>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</si>
  <si>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</si>
  <si>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</si>
  <si>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</si>
  <si>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</si>
  <si>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</si>
  <si>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</si>
  <si>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</si>
  <si>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</si>
  <si>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</si>
  <si>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</si>
  <si>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</si>
  <si>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</si>
  <si>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</si>
  <si>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</si>
  <si>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</si>
  <si>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</si>
  <si>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</si>
  <si>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</si>
  <si>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</si>
  <si>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</si>
  <si>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</si>
  <si>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</si>
  <si>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</si>
  <si>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</si>
  <si>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</si>
  <si>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</si>
  <si>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</si>
  <si>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</si>
  <si>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</si>
  <si>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</si>
  <si>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</si>
  <si>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</si>
  <si>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</si>
  <si>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</si>
  <si>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</si>
  <si>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</si>
  <si>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</si>
  <si>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</si>
  <si>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</si>
  <si>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</si>
  <si>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</si>
  <si>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</si>
  <si>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</si>
  <si>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</si>
  <si>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</si>
  <si>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</si>
  <si>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</si>
  <si>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</si>
  <si>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</si>
  <si>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</si>
  <si>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</si>
  <si>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</si>
  <si>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</si>
  <si>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</si>
  <si>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</si>
  <si>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</si>
  <si>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</si>
  <si>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</si>
  <si>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</si>
  <si>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</si>
  <si>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</si>
  <si>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</si>
  <si>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</si>
  <si>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</si>
  <si>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</si>
  <si>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</si>
  <si>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</si>
  <si>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</si>
  <si>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</si>
  <si>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</si>
  <si>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</si>
  <si>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</si>
  <si>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</si>
  <si>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</si>
  <si>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</si>
  <si>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</si>
  <si>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</si>
  <si>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</si>
  <si>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</si>
  <si>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</si>
  <si>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</si>
  <si>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</si>
  <si>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</si>
  <si>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</si>
  <si>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</si>
  <si>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</si>
  <si>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</si>
  <si>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</si>
  <si>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</si>
  <si>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</si>
  <si>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</si>
  <si>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</si>
  <si>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</si>
  <si>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</si>
  <si>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</si>
  <si>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</si>
  <si>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</si>
  <si>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</si>
  <si>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</si>
  <si>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</si>
  <si>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</si>
  <si>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</si>
  <si>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</si>
  <si>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</si>
  <si>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</si>
  <si>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</si>
  <si>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</si>
  <si>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</si>
  <si>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</si>
  <si>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</si>
  <si>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</si>
  <si>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</si>
  <si>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</si>
  <si>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</si>
  <si>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</si>
  <si>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</si>
  <si>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</si>
  <si>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</si>
  <si>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</si>
  <si>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</si>
  <si>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</si>
  <si>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</si>
  <si>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</si>
  <si>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</si>
  <si>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</si>
  <si>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</si>
  <si>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</si>
  <si>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</si>
  <si>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</si>
  <si>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</si>
  <si>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</si>
  <si>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</si>
  <si>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</si>
  <si>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</si>
  <si>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</si>
  <si>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</si>
  <si>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</si>
  <si>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</si>
  <si>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</si>
  <si>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</si>
  <si>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</si>
  <si>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</si>
  <si>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</si>
  <si>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</si>
  <si>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</si>
  <si>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</si>
  <si>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</si>
  <si>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</si>
  <si>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</si>
  <si>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</si>
  <si>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</si>
  <si>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</si>
  <si>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</si>
  <si>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</si>
  <si>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</si>
  <si>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</si>
  <si>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</si>
  <si>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</si>
  <si>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</si>
  <si>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</si>
  <si>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</si>
  <si>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</si>
  <si>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</si>
  <si>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</si>
  <si>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</si>
  <si>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</si>
  <si>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</si>
  <si>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</si>
  <si>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</si>
  <si>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</si>
  <si>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</si>
  <si>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</si>
  <si>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</si>
  <si>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</si>
  <si>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</si>
  <si>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</si>
  <si>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</si>
  <si>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</si>
  <si>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</si>
  <si>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</si>
  <si>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</si>
  <si>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</si>
  <si>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</si>
  <si>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</si>
  <si>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</si>
  <si>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</si>
  <si>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</si>
  <si>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</si>
  <si>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</si>
  <si>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</si>
  <si>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</si>
  <si>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</si>
  <si>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</si>
  <si>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</si>
  <si>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</si>
  <si>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</si>
  <si>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</si>
  <si>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</si>
  <si>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</si>
  <si>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</si>
  <si>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</si>
  <si>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</si>
  <si>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</si>
  <si>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</si>
  <si>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</si>
  <si>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</si>
  <si>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</si>
  <si>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</si>
  <si>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</si>
  <si>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</si>
  <si>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</si>
  <si>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</si>
  <si>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</si>
  <si>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</si>
  <si>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</si>
  <si>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</si>
  <si>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</si>
  <si>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</si>
  <si>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</si>
  <si>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</si>
  <si>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</si>
  <si>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</si>
  <si>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</si>
  <si>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</si>
  <si>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</si>
  <si>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</si>
  <si>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</si>
  <si>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</si>
  <si>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</si>
  <si>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</si>
  <si>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</si>
  <si>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</si>
  <si>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</si>
  <si>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</si>
  <si>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</si>
  <si>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</si>
  <si>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</si>
  <si>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</si>
  <si>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</si>
  <si>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</si>
  <si>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</si>
  <si>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</si>
  <si>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</si>
  <si>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</si>
  <si>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</si>
  <si>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</si>
  <si>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</si>
  <si>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</si>
  <si>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</si>
  <si>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</si>
  <si>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</si>
  <si>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</si>
  <si>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</si>
  <si>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</si>
  <si>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</si>
  <si>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</si>
  <si>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</si>
  <si>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</si>
  <si>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</si>
  <si>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</si>
  <si>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</si>
  <si>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</si>
  <si>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</si>
  <si>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</si>
  <si>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</si>
  <si>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</si>
  <si>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</si>
  <si>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</si>
  <si>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</si>
  <si>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</si>
  <si>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</si>
  <si>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</si>
  <si>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</si>
  <si>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</si>
  <si>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</si>
  <si>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</si>
  <si>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</si>
  <si>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</si>
  <si>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</si>
  <si>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</si>
  <si>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</si>
  <si>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</si>
  <si>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</si>
  <si>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</si>
  <si>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</si>
  <si>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</si>
  <si>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</si>
  <si>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</si>
  <si>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</si>
  <si>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</si>
  <si>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</si>
  <si>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</si>
  <si>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</si>
  <si>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</si>
  <si>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</si>
  <si>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</si>
  <si>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</si>
  <si>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</si>
  <si>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</si>
  <si>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</si>
  <si>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</si>
  <si>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</si>
  <si>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</si>
  <si>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</si>
  <si>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</si>
  <si>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</si>
  <si>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</si>
  <si>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</si>
  <si>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</si>
  <si>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</si>
  <si>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</si>
  <si>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</si>
  <si>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</si>
  <si>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</si>
  <si>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</si>
  <si>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</si>
  <si>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</si>
  <si>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</si>
  <si>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</si>
  <si>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</si>
  <si>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</si>
  <si>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</si>
  <si>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</si>
  <si>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</si>
  <si>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</si>
  <si>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</si>
  <si>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</si>
  <si>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</si>
  <si>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</si>
  <si>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</si>
  <si>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</si>
  <si>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</si>
  <si>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</si>
  <si>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</si>
  <si>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</si>
  <si>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</si>
  <si>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</si>
  <si>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</si>
  <si>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</si>
  <si>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</si>
  <si>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</si>
  <si>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</si>
  <si>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</si>
  <si>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</si>
  <si>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</si>
  <si>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</si>
  <si>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</si>
  <si>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</si>
  <si>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</si>
  <si>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</si>
  <si>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</si>
  <si>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</si>
  <si>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</si>
  <si>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</si>
  <si>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</si>
  <si>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</si>
  <si>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</si>
  <si>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</si>
  <si>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</si>
  <si>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</si>
  <si>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</si>
  <si>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</si>
  <si>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</si>
  <si>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</si>
  <si>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</si>
  <si>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</si>
  <si>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</si>
  <si>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</si>
  <si>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</si>
  <si>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</si>
  <si>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</si>
  <si>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</si>
  <si>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</si>
  <si>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</si>
  <si>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</si>
  <si>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</si>
  <si>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</si>
  <si>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</si>
  <si>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</si>
  <si>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</si>
  <si>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</si>
  <si>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</si>
  <si>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</si>
  <si>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</si>
  <si>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</si>
  <si>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</si>
  <si>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</si>
  <si>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</si>
  <si>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</si>
  <si>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</si>
  <si>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</si>
  <si>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</si>
  <si>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</si>
  <si>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</si>
  <si>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</si>
  <si>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</si>
  <si>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</si>
  <si>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</si>
  <si>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</si>
  <si>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</si>
  <si>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</si>
  <si>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</si>
  <si>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</si>
  <si>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</si>
  <si>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</si>
  <si>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</si>
  <si>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</si>
  <si>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</si>
  <si>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</si>
  <si>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</si>
  <si>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</si>
  <si>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</si>
  <si>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</si>
  <si>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</si>
  <si>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</si>
  <si>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</si>
  <si>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</si>
  <si>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</si>
  <si>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</si>
  <si>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</si>
  <si>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</si>
  <si>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</si>
  <si>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</si>
  <si>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</si>
  <si>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</si>
  <si>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</si>
  <si>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</si>
  <si>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</si>
  <si>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</si>
  <si>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</si>
  <si>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</si>
  <si>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</si>
  <si>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</si>
  <si>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</si>
  <si>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</si>
  <si>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</si>
  <si>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</si>
  <si>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</si>
  <si>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</si>
  <si>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</si>
  <si>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</si>
  <si>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</si>
  <si>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</si>
  <si>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</si>
  <si>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</si>
  <si>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</si>
  <si>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</si>
  <si>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</si>
  <si>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</si>
  <si>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</si>
  <si>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</si>
  <si>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</si>
  <si>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</si>
  <si>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</si>
  <si>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</si>
  <si>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</si>
  <si>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</si>
  <si>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</si>
  <si>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</si>
  <si>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</si>
  <si>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</si>
  <si>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</si>
  <si>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</si>
  <si>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</si>
  <si>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</si>
  <si>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</si>
  <si>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</si>
  <si>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</si>
  <si>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</si>
  <si>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</si>
  <si>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</si>
  <si>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</si>
  <si>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</si>
  <si>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</si>
  <si>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</si>
  <si>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</si>
  <si>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</si>
  <si>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</si>
  <si>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</si>
  <si>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</si>
  <si>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</si>
  <si>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</si>
  <si>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</si>
  <si>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</si>
  <si>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</si>
  <si>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</si>
  <si>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</si>
  <si>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</si>
  <si>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</si>
  <si>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</si>
  <si>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</si>
  <si>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</si>
  <si>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</si>
  <si>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</si>
  <si>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</si>
  <si>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</si>
  <si>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</si>
  <si>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</si>
  <si>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</si>
  <si>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</si>
  <si>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</si>
  <si>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</si>
  <si>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</si>
  <si>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</si>
  <si>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</si>
  <si>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</si>
  <si>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</si>
  <si>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</si>
  <si>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</si>
  <si>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</si>
  <si>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</si>
  <si>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</si>
  <si>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</si>
  <si>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</si>
  <si>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</si>
  <si>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</si>
  <si>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</si>
  <si>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</si>
  <si>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</si>
  <si>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</si>
  <si>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</si>
  <si>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</si>
  <si>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</si>
  <si>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</si>
  <si>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</si>
  <si>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</si>
  <si>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</si>
  <si>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</si>
  <si>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</si>
  <si>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</si>
  <si>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</si>
  <si>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</si>
  <si>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</si>
  <si>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</si>
  <si>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</si>
  <si>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</si>
  <si>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</si>
  <si>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</si>
  <si>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</si>
  <si>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</si>
  <si>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</si>
  <si>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</si>
  <si>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</si>
  <si>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</si>
  <si>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</si>
  <si>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</si>
  <si>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</si>
  <si>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</si>
  <si>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</si>
  <si>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</si>
  <si>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</si>
  <si>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</si>
  <si>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</si>
  <si>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</si>
  <si>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</si>
  <si>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</si>
  <si>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</si>
  <si>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</si>
  <si>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</si>
  <si>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</si>
  <si>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</si>
  <si>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</si>
  <si>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</si>
  <si>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</si>
  <si>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</si>
  <si>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</si>
  <si>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</si>
  <si>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</si>
  <si>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</si>
  <si>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</si>
  <si>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</si>
  <si>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</si>
  <si>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</si>
  <si>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</si>
  <si>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</si>
  <si>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</si>
  <si>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</si>
  <si>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</si>
  <si>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</si>
  <si>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</si>
  <si>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</si>
  <si>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</si>
  <si>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</si>
  <si>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</si>
  <si>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</si>
  <si>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</si>
  <si>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</si>
  <si>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</si>
  <si>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</si>
  <si>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</si>
  <si>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</si>
  <si>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</si>
  <si>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</si>
  <si>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</si>
  <si>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</si>
  <si>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</si>
  <si>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</si>
  <si>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</si>
  <si>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</si>
  <si>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</si>
  <si>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</si>
  <si>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</si>
  <si>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</si>
  <si>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</si>
  <si>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</si>
  <si>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</si>
  <si>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</si>
  <si>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</si>
  <si>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</si>
  <si>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</si>
  <si>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</si>
  <si>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</si>
  <si>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</si>
  <si>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</si>
  <si>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</si>
  <si>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</si>
  <si>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</si>
  <si>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</si>
  <si>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</si>
  <si>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</si>
  <si>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</si>
  <si>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</si>
  <si>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</si>
  <si>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</si>
  <si>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</si>
  <si>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</si>
  <si>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</si>
  <si>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</si>
  <si>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</si>
  <si>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</si>
  <si>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</si>
  <si>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</si>
  <si>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</si>
  <si>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</si>
  <si>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</si>
  <si>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</si>
  <si>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</si>
  <si>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</si>
  <si>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</si>
  <si>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</si>
  <si>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</si>
  <si>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</si>
  <si>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</si>
  <si>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</si>
  <si>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</si>
  <si>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</si>
  <si>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</si>
  <si>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</si>
  <si>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</si>
  <si>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</si>
  <si>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</si>
  <si>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</si>
  <si>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</si>
  <si>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</si>
  <si>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</si>
  <si>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</si>
  <si>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</si>
  <si>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</si>
  <si>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</si>
  <si>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</si>
  <si>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</si>
  <si>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</si>
  <si>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</si>
  <si>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</si>
  <si>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</si>
  <si>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</si>
  <si>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</si>
  <si>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</si>
  <si>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</si>
  <si>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</si>
  <si>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</si>
  <si>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</si>
  <si>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</si>
  <si>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</si>
  <si>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</si>
  <si>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</si>
  <si>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</si>
  <si>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</si>
  <si>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</si>
  <si>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</si>
  <si>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</si>
  <si>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</si>
  <si>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</si>
  <si>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</si>
  <si>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</si>
  <si>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</si>
  <si>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</si>
  <si>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</si>
  <si>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</si>
  <si>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</si>
  <si>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</si>
  <si>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</si>
  <si>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</si>
  <si>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</si>
  <si>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</si>
  <si>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</si>
  <si>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</si>
  <si>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</si>
  <si>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</si>
  <si>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</si>
  <si>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</si>
  <si>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</si>
  <si>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</si>
  <si>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</si>
  <si>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</si>
  <si>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</si>
  <si>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</si>
  <si>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</si>
  <si>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</si>
  <si>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</si>
  <si>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</si>
  <si>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</si>
  <si>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</si>
  <si>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</si>
  <si>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</si>
  <si>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</si>
  <si>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</si>
  <si>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</si>
  <si>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</si>
  <si>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</si>
  <si>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</si>
  <si>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</si>
  <si>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</si>
  <si>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</si>
  <si>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</si>
  <si>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</si>
  <si>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</si>
  <si>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</si>
  <si>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</si>
  <si>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</si>
  <si>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</si>
  <si>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</si>
  <si>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</si>
  <si>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</si>
  <si>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</si>
  <si>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</si>
  <si>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</si>
  <si>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</si>
  <si>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</si>
  <si>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</si>
  <si>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</si>
  <si>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</si>
  <si>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</si>
  <si>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</si>
  <si>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</si>
  <si>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</si>
  <si>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</si>
  <si>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</si>
  <si>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</si>
  <si>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</si>
  <si>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</si>
  <si>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</si>
  <si>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</si>
  <si>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</si>
  <si>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</si>
  <si>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</si>
  <si>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</si>
  <si>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</si>
  <si>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</si>
  <si>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</si>
  <si>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</si>
  <si>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</si>
  <si>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</si>
  <si>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</si>
  <si>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</si>
  <si>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</si>
  <si>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</si>
  <si>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</si>
  <si>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</si>
  <si>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</si>
  <si>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</si>
  <si>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</si>
  <si>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</si>
  <si>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</si>
  <si>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</si>
  <si>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</si>
  <si>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</si>
  <si>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</si>
  <si>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</si>
  <si>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</si>
  <si>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</si>
  <si>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</si>
  <si>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</si>
  <si>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</si>
  <si>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</si>
  <si>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</si>
  <si>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</si>
  <si>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</si>
  <si>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</si>
  <si>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</si>
  <si>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</si>
  <si>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</si>
  <si>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</si>
  <si>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</si>
  <si>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</si>
  <si>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</si>
  <si>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</si>
  <si>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</si>
  <si>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</si>
  <si>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</si>
  <si>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</si>
  <si>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</si>
  <si>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</si>
  <si>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</si>
  <si>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</si>
  <si>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</si>
  <si>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</si>
  <si>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</si>
  <si>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</si>
  <si>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</si>
  <si>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</si>
  <si>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</si>
  <si>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</si>
  <si>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</si>
  <si>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</si>
  <si>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</si>
  <si>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</si>
  <si>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</si>
  <si>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</si>
  <si>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</si>
  <si>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</si>
  <si>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</si>
  <si>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</si>
  <si>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</si>
  <si>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</si>
  <si>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</si>
  <si>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</si>
  <si>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</si>
  <si>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</si>
  <si>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</si>
  <si>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</si>
  <si>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</si>
  <si>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</si>
  <si>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</si>
  <si>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</si>
  <si>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</si>
  <si>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</si>
  <si>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</si>
  <si>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</si>
  <si>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</si>
  <si>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</si>
  <si>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</si>
  <si>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</si>
  <si>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</si>
  <si>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</si>
  <si>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</si>
  <si>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</si>
  <si>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</si>
  <si>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</si>
  <si>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</si>
  <si>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</si>
  <si>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</si>
  <si>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</si>
  <si>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</si>
  <si>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</si>
  <si>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</si>
  <si>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</si>
  <si>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</si>
  <si>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</si>
  <si>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</si>
  <si>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</si>
  <si>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</si>
  <si>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</si>
  <si>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</si>
  <si>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</si>
  <si>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</si>
  <si>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</si>
  <si>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</si>
  <si>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</si>
  <si>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</si>
  <si>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</si>
  <si>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</si>
  <si>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</si>
  <si>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</si>
  <si>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</si>
  <si>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</si>
  <si>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</si>
  <si>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</si>
  <si>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</si>
  <si>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</si>
  <si>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</si>
  <si>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</si>
  <si>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</si>
  <si>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</si>
  <si>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</si>
  <si>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</si>
  <si>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</si>
  <si>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</si>
  <si>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</si>
  <si>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</si>
  <si>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</si>
  <si>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</si>
  <si>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</si>
  <si>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</si>
  <si>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</si>
  <si>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</si>
  <si>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</si>
  <si>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</si>
  <si>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</si>
  <si>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</si>
  <si>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</si>
  <si>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</si>
  <si>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</si>
  <si>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</si>
  <si>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</si>
  <si>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</si>
  <si>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</si>
  <si>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</si>
  <si>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</si>
  <si>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</si>
  <si>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</si>
  <si>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</si>
  <si>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</si>
  <si>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</si>
  <si>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</si>
  <si>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</si>
  <si>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</si>
  <si>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</si>
  <si>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</si>
  <si>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</si>
  <si>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</si>
  <si>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</si>
  <si>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</si>
  <si>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</si>
  <si>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</si>
  <si>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</si>
  <si>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</si>
  <si>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</si>
  <si>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</si>
  <si>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</si>
  <si>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</si>
  <si>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</si>
  <si>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</si>
  <si>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</si>
  <si>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</si>
  <si>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</si>
  <si>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</si>
  <si>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</si>
  <si>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</si>
  <si>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</si>
  <si>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</si>
  <si>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</si>
  <si>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</si>
  <si>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</si>
  <si>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</si>
  <si>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</si>
  <si>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</si>
  <si>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</si>
  <si>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</si>
  <si>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</si>
  <si>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</si>
  <si>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</si>
  <si>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</si>
  <si>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</si>
  <si>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</si>
  <si>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</si>
  <si>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</si>
  <si>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</si>
  <si>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</si>
  <si>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</si>
  <si>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</si>
  <si>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</si>
  <si>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</si>
  <si>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</si>
  <si>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</si>
  <si>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</si>
  <si>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</si>
  <si>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</si>
  <si>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</si>
  <si>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</si>
  <si>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</si>
  <si>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</si>
  <si>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</si>
  <si>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</si>
  <si>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</si>
  <si>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</si>
  <si>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</si>
  <si>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</si>
  <si>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</si>
  <si>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</si>
  <si>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</si>
  <si>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</si>
  <si>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</si>
  <si>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</si>
  <si>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</si>
  <si>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</si>
  <si>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</si>
  <si>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</si>
  <si>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</si>
  <si>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</si>
  <si>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</si>
  <si>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</si>
  <si>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</si>
  <si>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</si>
  <si>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</si>
  <si>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</si>
  <si>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</si>
  <si>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</si>
  <si>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</si>
  <si>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</si>
  <si>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</si>
  <si>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</si>
  <si>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</si>
  <si>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</si>
  <si>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</si>
  <si>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</si>
  <si>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</si>
  <si>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</si>
  <si>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</si>
  <si>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</si>
  <si>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</si>
  <si>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</si>
  <si>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</si>
  <si>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</si>
  <si>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</si>
  <si>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</si>
  <si>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</si>
  <si>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</si>
  <si>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</si>
  <si>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</si>
  <si>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</si>
  <si>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</si>
  <si>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</si>
  <si>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</si>
  <si>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</si>
  <si>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</si>
  <si>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</si>
  <si>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</si>
  <si>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</si>
  <si>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</si>
  <si>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</si>
  <si>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</si>
  <si>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</si>
  <si>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</si>
  <si>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</si>
  <si>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</si>
  <si>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</si>
  <si>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</si>
  <si>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</si>
  <si>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</si>
  <si>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</si>
  <si>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</si>
  <si>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</si>
  <si>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</si>
  <si>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</si>
  <si>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</si>
  <si>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</si>
  <si>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</si>
  <si>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</si>
  <si>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</si>
  <si>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</si>
  <si>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</si>
  <si>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</si>
  <si>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</si>
  <si>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</si>
  <si>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</si>
  <si>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</si>
  <si>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</si>
  <si>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</si>
  <si>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</si>
  <si>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</si>
  <si>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</si>
  <si>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</si>
  <si>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</si>
  <si>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</si>
  <si>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</si>
  <si>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</si>
  <si>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</si>
  <si>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</si>
  <si>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</si>
  <si>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</si>
  <si>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</si>
  <si>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</si>
  <si>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</si>
  <si>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</si>
  <si>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</si>
  <si>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</si>
  <si>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</si>
  <si>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</si>
  <si>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</si>
  <si>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</si>
  <si>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</si>
  <si>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</si>
  <si>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</si>
  <si>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</si>
  <si>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</si>
  <si>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</si>
  <si>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</si>
  <si>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</si>
  <si>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</si>
  <si>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</si>
  <si>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</si>
  <si>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</si>
  <si>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</si>
  <si>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</si>
  <si>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</si>
  <si>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</si>
  <si>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</si>
  <si>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</si>
  <si>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</si>
  <si>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</si>
  <si>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</si>
  <si>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</si>
  <si>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</si>
  <si>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</si>
  <si>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</si>
  <si>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</si>
  <si>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</si>
  <si>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</si>
  <si>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</si>
  <si>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</si>
  <si>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</si>
  <si>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</si>
  <si>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</si>
  <si>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</si>
  <si>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</si>
  <si>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</si>
  <si>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</si>
  <si>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</si>
  <si>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</si>
  <si>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</si>
  <si>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</si>
  <si>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</si>
  <si>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</si>
  <si>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</si>
  <si>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</si>
  <si>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</si>
  <si>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</si>
  <si>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</si>
  <si>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</si>
  <si>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</si>
  <si>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</si>
  <si>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</si>
  <si>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</si>
  <si>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</si>
  <si>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</si>
  <si>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</si>
  <si>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</si>
  <si>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</si>
  <si>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</si>
  <si>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</si>
  <si>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</si>
  <si>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</si>
  <si>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</si>
  <si>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</si>
  <si>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</si>
  <si>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</si>
  <si>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</si>
  <si>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</si>
  <si>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</si>
  <si>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</si>
  <si>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</si>
  <si>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</si>
  <si>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</si>
  <si>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</si>
  <si>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</si>
  <si>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</si>
  <si>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</si>
  <si>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</si>
  <si>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</si>
  <si>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</si>
  <si>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</si>
  <si>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</si>
  <si>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</si>
  <si>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</si>
  <si>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</si>
  <si>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</si>
  <si>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</si>
  <si>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</si>
  <si>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</si>
  <si>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</si>
  <si>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</si>
  <si>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</si>
  <si>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</si>
  <si>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</si>
  <si>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</si>
  <si>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</si>
  <si>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</si>
  <si>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</si>
  <si>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</si>
  <si>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</si>
  <si>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</si>
  <si>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</si>
  <si>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</si>
  <si>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</si>
  <si>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</si>
  <si>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</si>
  <si>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</si>
  <si>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</si>
  <si>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</si>
  <si>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</si>
  <si>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</si>
  <si>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</si>
  <si>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</si>
  <si>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</si>
  <si>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</si>
  <si>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</si>
  <si>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</si>
  <si>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</si>
  <si>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</si>
  <si>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</si>
  <si>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</si>
  <si>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</si>
  <si>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</si>
  <si>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</si>
  <si>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</si>
  <si>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</si>
  <si>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</si>
  <si>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</si>
  <si>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</si>
  <si>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</si>
  <si>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</si>
  <si>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</si>
  <si>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</si>
  <si>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</si>
  <si>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</si>
  <si>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</si>
  <si>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</si>
  <si>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</si>
  <si>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</si>
  <si>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</si>
  <si>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</si>
  <si>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</si>
  <si>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</si>
  <si>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</si>
  <si>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</si>
  <si>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</si>
  <si>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</si>
  <si>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</si>
  <si>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</si>
  <si>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</si>
  <si>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</si>
  <si>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</si>
  <si>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</si>
  <si>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</si>
  <si>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</si>
  <si>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</si>
  <si>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</si>
  <si>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</si>
  <si>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</si>
  <si>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</si>
  <si>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</si>
  <si>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</si>
  <si>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</si>
  <si>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</si>
  <si>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</si>
  <si>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</si>
  <si>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</si>
  <si>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</si>
  <si>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</si>
  <si>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</si>
  <si>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</si>
  <si>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</si>
  <si>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</si>
  <si>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</si>
  <si>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</si>
  <si>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</si>
  <si>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</si>
  <si>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</si>
  <si>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</si>
  <si>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</si>
  <si>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</si>
  <si>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</si>
  <si>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</si>
  <si>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</si>
  <si>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</si>
  <si>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</si>
  <si>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</si>
  <si>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</si>
  <si>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</si>
  <si>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</si>
  <si>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</si>
  <si>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</si>
  <si>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</si>
  <si>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</si>
  <si>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</si>
  <si>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</si>
  <si>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</si>
  <si>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</si>
  <si>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</si>
  <si>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</si>
  <si>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</si>
  <si>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</si>
  <si>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</si>
  <si>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</si>
  <si>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</si>
  <si>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</si>
  <si>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</si>
  <si>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</si>
  <si>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</si>
  <si>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</si>
  <si>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</si>
  <si>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</si>
  <si>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</si>
  <si>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</si>
  <si>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</si>
  <si>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</si>
  <si>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</si>
  <si>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</si>
  <si>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</si>
  <si>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</si>
  <si>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</si>
  <si>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</si>
  <si>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</si>
  <si>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</si>
  <si>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</si>
  <si>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</si>
  <si>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</si>
  <si>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</si>
  <si>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</si>
  <si>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</si>
  <si>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</si>
  <si>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</si>
  <si>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</si>
  <si>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</si>
  <si>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</si>
  <si>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</si>
  <si>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</si>
  <si>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</si>
  <si>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</si>
  <si>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</si>
  <si>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</si>
  <si>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</si>
  <si>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</si>
  <si>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</si>
  <si>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</si>
  <si>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</si>
  <si>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</si>
  <si>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</si>
  <si>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</si>
  <si>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</si>
  <si>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</si>
  <si>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</si>
  <si>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</si>
  <si>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</si>
  <si>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</si>
  <si>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</si>
  <si>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</si>
  <si>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</si>
  <si>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</si>
  <si>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</si>
  <si>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</si>
  <si>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</si>
  <si>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</si>
  <si>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</si>
  <si>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</si>
  <si>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</si>
  <si>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</si>
  <si>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</si>
  <si>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</si>
  <si>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</si>
  <si>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</si>
  <si>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</si>
  <si>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</si>
  <si>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</si>
  <si>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</si>
  <si>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</si>
  <si>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</si>
  <si>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</si>
  <si>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</si>
  <si>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</si>
  <si>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</si>
  <si>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</si>
  <si>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</si>
  <si>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</si>
  <si>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</si>
  <si>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</si>
  <si>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</si>
  <si>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</si>
  <si>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</si>
  <si>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</si>
  <si>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</si>
  <si>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</si>
  <si>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</si>
  <si>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</si>
  <si>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</si>
  <si>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</si>
  <si>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</si>
  <si>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</si>
  <si>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</si>
  <si>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</si>
  <si>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</si>
  <si>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</si>
  <si>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</si>
  <si>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</si>
  <si>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</si>
  <si>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</si>
  <si>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</si>
  <si>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</si>
  <si>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</si>
  <si>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</si>
  <si>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</si>
  <si>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</si>
  <si>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</si>
  <si>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</si>
  <si>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</si>
  <si>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</si>
  <si>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</si>
  <si>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</si>
  <si>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</si>
  <si>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</si>
  <si>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</si>
  <si>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</si>
  <si>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</si>
  <si>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</si>
  <si>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</si>
  <si>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</si>
  <si>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</si>
  <si>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</si>
  <si>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</si>
  <si>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</si>
  <si>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</si>
  <si>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</si>
  <si>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</si>
  <si>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</si>
  <si>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</si>
  <si>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</si>
  <si>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</si>
  <si>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</si>
  <si>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</si>
  <si>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</si>
  <si>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</si>
  <si>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</si>
  <si>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</si>
  <si>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</si>
  <si>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</si>
  <si>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</si>
  <si>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</si>
  <si>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</si>
  <si>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</si>
  <si>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</si>
  <si>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</si>
  <si>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</si>
  <si>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</si>
  <si>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</si>
  <si>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</si>
  <si>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</si>
  <si>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</si>
  <si>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</si>
  <si>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</si>
  <si>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</si>
  <si>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</si>
  <si>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</si>
  <si>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</si>
  <si>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</si>
  <si>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</si>
  <si>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</si>
  <si>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</si>
  <si>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</si>
  <si>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</si>
  <si>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</si>
  <si>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</si>
  <si>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</si>
  <si>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</si>
  <si>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</si>
  <si>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</si>
  <si>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</si>
  <si>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</si>
  <si>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</si>
  <si>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</si>
  <si>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</si>
  <si>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</si>
  <si>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</si>
  <si>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</si>
  <si>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</si>
  <si>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</si>
  <si>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</si>
  <si>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</si>
  <si>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</si>
  <si>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</si>
  <si>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</si>
  <si>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</si>
  <si>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</si>
  <si>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</si>
  <si>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</si>
  <si>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</si>
  <si>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</si>
  <si>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</si>
  <si>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</si>
  <si>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</si>
  <si>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</si>
  <si>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</si>
  <si>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</si>
  <si>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</si>
  <si>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</si>
  <si>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</si>
  <si>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</si>
  <si>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</si>
  <si>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</si>
  <si>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</si>
  <si>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</si>
  <si>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</si>
  <si>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</si>
  <si>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</si>
  <si>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</si>
  <si>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</si>
  <si>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</si>
  <si>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</si>
  <si>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</si>
  <si>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</si>
  <si>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</si>
  <si>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</si>
  <si>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</si>
  <si>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</si>
  <si>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</si>
  <si>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</si>
  <si>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</si>
  <si>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</si>
  <si>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</si>
  <si>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</si>
  <si>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</si>
  <si>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</si>
  <si>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</si>
  <si>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</si>
  <si>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</si>
  <si>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</si>
  <si>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</si>
  <si>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</si>
  <si>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</si>
  <si>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</si>
  <si>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</si>
  <si>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</si>
  <si>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</si>
  <si>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</si>
  <si>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</si>
  <si>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</si>
  <si>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</si>
  <si>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</si>
  <si>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</si>
  <si>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</si>
  <si>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</si>
  <si>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</si>
  <si>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</si>
  <si>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</si>
  <si>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</si>
  <si>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</si>
  <si>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</si>
  <si>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</si>
  <si>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</si>
  <si>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</si>
  <si>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</si>
  <si>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</si>
  <si>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</si>
  <si>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</si>
  <si>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</si>
  <si>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</si>
  <si>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</si>
  <si>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</si>
  <si>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</si>
  <si>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</si>
  <si>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</si>
  <si>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</si>
  <si>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</si>
  <si>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</si>
  <si>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</si>
  <si>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</si>
  <si>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</si>
  <si>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</si>
  <si>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</si>
  <si>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</si>
  <si>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</si>
  <si>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</si>
  <si>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</si>
  <si>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</si>
  <si>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</si>
  <si>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</si>
  <si>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</si>
  <si>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</si>
  <si>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</si>
  <si>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</si>
  <si>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</si>
  <si>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</si>
  <si>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</si>
  <si>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</si>
  <si>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</si>
  <si>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</si>
  <si>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</si>
  <si>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</si>
  <si>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</si>
  <si>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</si>
  <si>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</si>
  <si>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</si>
  <si>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</si>
  <si>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</si>
  <si>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</si>
  <si>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</si>
  <si>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</si>
  <si>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</si>
  <si>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</si>
  <si>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</si>
  <si>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</si>
  <si>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</si>
  <si>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</si>
  <si>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</si>
  <si>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</si>
  <si>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</si>
  <si>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</si>
  <si>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</si>
  <si>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</si>
  <si>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</si>
  <si>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</si>
  <si>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</si>
  <si>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</si>
  <si>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</si>
  <si>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</si>
  <si>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</si>
  <si>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</si>
  <si>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</si>
  <si>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</si>
  <si>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</si>
  <si>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</si>
  <si>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</si>
  <si>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</si>
  <si>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</si>
  <si>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</si>
  <si>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</si>
  <si>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</si>
  <si>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</si>
  <si>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</si>
  <si>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</si>
  <si>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</si>
  <si>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</si>
  <si>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</si>
  <si>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</si>
  <si>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</si>
  <si>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</si>
  <si>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</si>
  <si>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</si>
  <si>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</si>
  <si>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</si>
  <si>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</si>
  <si>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</si>
  <si>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</si>
  <si>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</si>
  <si>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</si>
  <si>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</si>
  <si>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</si>
  <si>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</si>
  <si>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</si>
  <si>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</si>
  <si>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</si>
  <si>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</si>
  <si>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</si>
  <si>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</si>
  <si>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</si>
  <si>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</si>
  <si>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</si>
  <si>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</si>
  <si>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</si>
  <si>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</si>
  <si>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</si>
  <si>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</si>
  <si>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</si>
  <si>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</si>
  <si>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</si>
  <si>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</si>
  <si>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</si>
  <si>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</si>
  <si>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</si>
  <si>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</si>
  <si>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</si>
  <si>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</si>
  <si>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</si>
  <si>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</si>
  <si>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</si>
  <si>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</si>
  <si>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</si>
  <si>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</si>
  <si>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</si>
  <si>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</si>
  <si>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</si>
  <si>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</si>
  <si>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</si>
  <si>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</si>
  <si>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</si>
  <si>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</si>
  <si>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</si>
  <si>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</si>
  <si>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</si>
  <si>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</si>
  <si>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</si>
  <si>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</si>
  <si>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</si>
  <si>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</si>
  <si>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</si>
  <si>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</si>
  <si>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</si>
  <si>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</si>
  <si>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</si>
  <si>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</si>
  <si>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</si>
  <si>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</si>
  <si>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</si>
  <si>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</si>
  <si>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</si>
  <si>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</si>
  <si>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</si>
  <si>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</si>
  <si>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</si>
  <si>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</si>
  <si>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</si>
  <si>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</si>
  <si>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</si>
  <si>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</si>
  <si>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</si>
  <si>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</si>
  <si>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</si>
  <si>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</si>
  <si>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</si>
  <si>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</si>
  <si>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</si>
  <si>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</si>
  <si>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</si>
  <si>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</si>
  <si>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</si>
  <si>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</si>
  <si>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</si>
  <si>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</si>
  <si>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</si>
  <si>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</si>
  <si>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</si>
  <si>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</si>
  <si>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</si>
  <si>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</si>
  <si>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</si>
  <si>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</si>
  <si>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</si>
  <si>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</si>
  <si>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</si>
  <si>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</si>
  <si>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</si>
  <si>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</si>
  <si>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</si>
  <si>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</si>
  <si>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</si>
  <si>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</si>
  <si>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</si>
  <si>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</si>
  <si>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</si>
  <si>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</si>
  <si>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</si>
  <si>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</si>
  <si>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</si>
  <si>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</si>
  <si>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</si>
  <si>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</si>
  <si>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</si>
  <si>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</si>
  <si>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</si>
  <si>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</si>
  <si>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</si>
  <si>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</si>
  <si>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</si>
  <si>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</si>
  <si>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</si>
  <si>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</si>
  <si>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</si>
  <si>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</si>
  <si>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</si>
  <si>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</si>
  <si>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</si>
  <si>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</si>
  <si>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</si>
  <si>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</si>
  <si>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</si>
  <si>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</si>
  <si>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</si>
  <si>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</si>
  <si>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</si>
  <si>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</si>
  <si>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</si>
  <si>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</si>
  <si>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</si>
  <si>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</si>
  <si>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</si>
  <si>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</si>
  <si>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</si>
  <si>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</si>
  <si>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</si>
  <si>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</si>
  <si>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</si>
  <si>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</si>
  <si>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</si>
  <si>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</si>
  <si>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</si>
  <si>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</si>
  <si>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</si>
  <si>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</si>
  <si>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</si>
  <si>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</si>
  <si>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</si>
  <si>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</si>
  <si>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</si>
  <si>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</si>
  <si>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</si>
  <si>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</si>
  <si>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</si>
  <si>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</si>
  <si>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</si>
  <si>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</si>
  <si>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</si>
  <si>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</si>
  <si>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</si>
  <si>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</si>
  <si>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</si>
  <si>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</si>
  <si>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</si>
  <si>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</si>
  <si>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</si>
  <si>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</si>
  <si>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</si>
  <si>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</si>
  <si>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</si>
  <si>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</si>
  <si>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</si>
  <si>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</si>
  <si>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</si>
  <si>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</si>
  <si>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</si>
  <si>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</si>
  <si>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</si>
  <si>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</si>
  <si>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</si>
  <si>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</si>
  <si>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</si>
  <si>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</si>
  <si>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</si>
  <si>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</si>
  <si>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</si>
  <si>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</si>
  <si>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</si>
  <si>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</si>
  <si>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</si>
  <si>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</si>
  <si>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</si>
  <si>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</si>
  <si>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</si>
  <si>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</si>
  <si>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</si>
  <si>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</si>
  <si>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</si>
  <si>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</si>
  <si>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</si>
  <si>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</si>
  <si>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</si>
  <si>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</si>
  <si>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</si>
  <si>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</si>
  <si>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</si>
  <si>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</si>
  <si>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</si>
  <si>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</si>
  <si>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</si>
  <si>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</si>
  <si>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</si>
  <si>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</si>
  <si>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</si>
  <si>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</si>
  <si>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</si>
  <si>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</si>
  <si>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</si>
  <si>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</si>
  <si>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</si>
  <si>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</si>
  <si>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</si>
  <si>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</si>
  <si>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</si>
  <si>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</si>
  <si>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</si>
  <si>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</si>
  <si>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</si>
  <si>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</si>
  <si>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</si>
  <si>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</si>
  <si>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</si>
  <si>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</si>
  <si>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</si>
  <si>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</si>
  <si>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</si>
  <si>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</si>
  <si>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</si>
  <si>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</si>
  <si>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</si>
  <si>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</si>
  <si>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</si>
  <si>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</si>
  <si>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</si>
  <si>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</si>
  <si>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</si>
  <si>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</si>
  <si>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</si>
  <si>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</si>
  <si>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</si>
  <si>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</si>
  <si>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</si>
  <si>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</si>
  <si>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</si>
  <si>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</si>
  <si>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</si>
  <si>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</si>
  <si>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</si>
  <si>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</si>
  <si>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</si>
  <si>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</si>
  <si>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</si>
  <si>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</si>
  <si>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</si>
  <si>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</si>
  <si>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</si>
  <si>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</si>
  <si>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</si>
  <si>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</si>
  <si>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</si>
  <si>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</si>
  <si>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</si>
  <si>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</si>
  <si>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</si>
  <si>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</si>
  <si>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</si>
  <si>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</si>
  <si>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</si>
  <si>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</si>
  <si>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</si>
  <si>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</si>
  <si>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</si>
  <si>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</si>
  <si>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</si>
  <si>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</si>
  <si>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</si>
  <si>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</si>
  <si>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</si>
  <si>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</si>
  <si>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</si>
  <si>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</si>
  <si>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</si>
  <si>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</si>
  <si>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</si>
  <si>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</si>
  <si>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</si>
  <si>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</si>
  <si>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</si>
  <si>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</si>
  <si>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</si>
  <si>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</si>
  <si>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</si>
  <si>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</si>
  <si>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</si>
  <si>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</si>
  <si>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</si>
  <si>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</si>
  <si>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</si>
  <si>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</si>
  <si>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</si>
  <si>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</si>
  <si>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</si>
  <si>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</si>
  <si>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</si>
  <si>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</si>
  <si>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</si>
  <si>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</si>
  <si>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</si>
  <si>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</si>
  <si>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</si>
  <si>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</si>
  <si>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</si>
  <si>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</si>
  <si>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</si>
  <si>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</si>
  <si>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</si>
  <si>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</si>
  <si>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</si>
  <si>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</si>
  <si>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</si>
  <si>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</si>
  <si>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</si>
  <si>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</si>
  <si>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</si>
  <si>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</si>
  <si>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</si>
  <si>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</si>
  <si>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</si>
  <si>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</si>
  <si>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</si>
  <si>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</si>
  <si>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</si>
  <si>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</si>
  <si>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</si>
  <si>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</si>
  <si>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</si>
  <si>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</si>
  <si>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</si>
  <si>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</si>
  <si>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</si>
  <si>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</si>
  <si>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</si>
  <si>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</si>
  <si>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</si>
  <si>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</si>
  <si>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</si>
  <si>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</si>
  <si>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</si>
  <si>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</si>
  <si>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</si>
  <si>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</si>
  <si>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</si>
  <si>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</si>
  <si>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</si>
  <si>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</si>
  <si>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</si>
  <si>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</si>
  <si>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</si>
  <si>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</si>
  <si>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</si>
  <si>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</si>
  <si>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</si>
  <si>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</si>
  <si>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</si>
  <si>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</si>
  <si>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</si>
  <si>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</si>
  <si>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</si>
  <si>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</si>
  <si>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</si>
  <si>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</si>
  <si>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</si>
  <si>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</si>
  <si>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</si>
  <si>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</si>
  <si>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</si>
  <si>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</si>
  <si>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</si>
  <si>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</si>
  <si>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</si>
  <si>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</si>
  <si>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</si>
  <si>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</si>
  <si>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</si>
  <si>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</si>
  <si>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</si>
  <si>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</si>
  <si>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</si>
  <si>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</si>
  <si>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</si>
  <si>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</si>
  <si>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</si>
  <si>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</si>
  <si>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</si>
  <si>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</si>
  <si>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</si>
  <si>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</si>
  <si>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</si>
  <si>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</si>
  <si>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</si>
  <si>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</si>
  <si>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</si>
  <si>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</si>
  <si>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</si>
  <si>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</si>
  <si>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</si>
  <si>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</si>
  <si>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</si>
  <si>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</si>
  <si>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</si>
  <si>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</si>
  <si>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</si>
  <si>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</si>
  <si>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</si>
  <si>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</si>
  <si>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</si>
  <si>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</si>
  <si>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</si>
  <si>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</si>
  <si>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</si>
  <si>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</si>
  <si>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</si>
  <si>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</si>
  <si>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</si>
  <si>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</si>
  <si>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</si>
  <si>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</si>
  <si>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</si>
  <si>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</si>
  <si>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</si>
  <si>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</si>
  <si>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</si>
  <si>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</si>
  <si>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</si>
  <si>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</si>
  <si>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</si>
  <si>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</si>
  <si>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</si>
  <si>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</si>
  <si>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</si>
  <si>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</si>
  <si>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</si>
  <si>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</si>
  <si>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</si>
  <si>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</si>
  <si>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</si>
  <si>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</si>
  <si>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</si>
  <si>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</si>
  <si>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</si>
  <si>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</si>
  <si>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</si>
  <si>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</si>
  <si>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</si>
  <si>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</si>
  <si>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</si>
  <si>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</si>
  <si>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</si>
  <si>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</si>
  <si>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</si>
  <si>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</si>
  <si>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</si>
  <si>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</si>
  <si>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</si>
  <si>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</si>
  <si>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</si>
  <si>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</si>
  <si>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</si>
  <si>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</si>
  <si>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</si>
  <si>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</si>
  <si>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</si>
  <si>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</si>
  <si>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</si>
  <si>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</si>
  <si>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</si>
  <si>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</si>
  <si>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</si>
  <si>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</si>
  <si>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</si>
  <si>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</si>
  <si>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</si>
  <si>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</si>
  <si>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</si>
  <si>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</si>
  <si>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</si>
  <si>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</si>
  <si>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</si>
  <si>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</si>
  <si>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</si>
  <si>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</si>
  <si>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</si>
  <si>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</si>
  <si>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</si>
  <si>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</si>
  <si>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</si>
  <si>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</si>
  <si>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</si>
  <si>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</si>
  <si>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</si>
  <si>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</si>
  <si>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</si>
  <si>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</si>
  <si>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</si>
  <si>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</si>
  <si>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</si>
  <si>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</si>
  <si>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</si>
  <si>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</si>
  <si>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</si>
  <si>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</si>
  <si>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</si>
  <si>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</si>
  <si>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</si>
  <si>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</si>
  <si>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</si>
  <si>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</si>
  <si>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</si>
  <si>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</si>
  <si>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</si>
  <si>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</si>
  <si>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</si>
  <si>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</si>
  <si>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</si>
  <si>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</si>
  <si>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</si>
  <si>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</si>
  <si>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</si>
  <si>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</si>
  <si>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</si>
  <si>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</si>
  <si>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</si>
  <si>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</si>
  <si>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</si>
  <si>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</si>
  <si>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</si>
  <si>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</si>
  <si>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</si>
  <si>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</si>
  <si>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</si>
  <si>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</si>
  <si>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</si>
  <si>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</si>
  <si>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</si>
  <si>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</si>
  <si>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</si>
  <si>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</si>
  <si>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</si>
  <si>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</si>
  <si>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</si>
  <si>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</si>
  <si>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</si>
  <si>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</si>
  <si>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</si>
  <si>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</si>
  <si>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</si>
  <si>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</si>
  <si>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</si>
  <si>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</si>
  <si>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</si>
  <si>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</si>
  <si>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</si>
  <si>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</si>
  <si>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</si>
  <si>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</si>
  <si>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</si>
  <si>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</si>
  <si>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</si>
  <si>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</si>
  <si>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</si>
  <si>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</si>
  <si>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</si>
  <si>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</si>
  <si>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</si>
  <si>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</si>
  <si>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</si>
  <si>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</si>
  <si>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</si>
  <si>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</si>
  <si>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</si>
  <si>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</si>
  <si>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</si>
  <si>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</si>
  <si>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</si>
  <si>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</si>
  <si>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</si>
  <si>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</si>
  <si>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</si>
  <si>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</si>
  <si>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</si>
  <si>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</si>
  <si>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</si>
  <si>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</si>
  <si>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</si>
  <si>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</si>
  <si>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</si>
  <si>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</si>
  <si>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</si>
  <si>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</si>
  <si>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</si>
  <si>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</si>
  <si>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</si>
  <si>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</si>
  <si>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</si>
  <si>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</si>
  <si>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</si>
  <si>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</si>
  <si>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</si>
  <si>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</si>
  <si>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</si>
  <si>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</si>
  <si>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</si>
  <si>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</si>
  <si>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</si>
  <si>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</si>
  <si>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</si>
  <si>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</si>
  <si>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</si>
  <si>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</si>
  <si>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</si>
  <si>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</si>
  <si>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</si>
  <si>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</si>
  <si>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</si>
  <si>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</si>
  <si>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</si>
  <si>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</si>
  <si>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</si>
  <si>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</si>
  <si>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</si>
  <si>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</si>
  <si>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</si>
  <si>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</si>
  <si>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</si>
  <si>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</si>
  <si>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</si>
  <si>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</si>
  <si>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</si>
  <si>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</si>
  <si>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</si>
  <si>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</si>
  <si>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</si>
  <si>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</si>
  <si>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</si>
  <si>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</si>
  <si>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</si>
  <si>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</si>
  <si>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</si>
  <si>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</si>
  <si>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</si>
  <si>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</si>
  <si>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</si>
  <si>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</si>
  <si>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</si>
  <si>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</si>
  <si>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</si>
  <si>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</si>
  <si>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</si>
  <si>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</si>
  <si>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</si>
  <si>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</si>
  <si>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</si>
  <si>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</si>
  <si>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</si>
  <si>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</si>
  <si>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</si>
  <si>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</si>
  <si>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</si>
  <si>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</si>
  <si>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</si>
  <si>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</si>
  <si>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</si>
  <si>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</si>
  <si>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</si>
  <si>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</si>
  <si>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</si>
  <si>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</si>
  <si>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</si>
  <si>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</si>
  <si>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</si>
  <si>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</si>
  <si>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</si>
  <si>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</si>
  <si>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</si>
  <si>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</si>
  <si>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</si>
  <si>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</si>
  <si>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</si>
  <si>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</si>
  <si>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</si>
  <si>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</si>
  <si>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</si>
  <si>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</si>
  <si>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</si>
  <si>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</si>
  <si>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</si>
  <si>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</si>
  <si>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</si>
  <si>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</si>
  <si>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</si>
  <si>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</si>
  <si>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</si>
  <si>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</si>
  <si>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</si>
  <si>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</si>
  <si>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</si>
  <si>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</si>
  <si>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</si>
  <si>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</si>
  <si>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</si>
  <si>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</si>
  <si>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</si>
  <si>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</si>
  <si>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</si>
  <si>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</si>
  <si>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</si>
  <si>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</si>
  <si>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</si>
  <si>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</si>
  <si>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</si>
  <si>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</si>
  <si>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</si>
  <si>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</si>
  <si>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</si>
  <si>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</si>
  <si>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</si>
  <si>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</si>
  <si>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</si>
  <si>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</si>
  <si>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</si>
  <si>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</si>
  <si>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</si>
  <si>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</si>
  <si>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</si>
  <si>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</si>
  <si>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</si>
  <si>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</si>
  <si>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</si>
  <si>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</si>
  <si>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</si>
  <si>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</si>
  <si>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</si>
  <si>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</si>
  <si>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</si>
  <si>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</si>
  <si>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</si>
  <si>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</si>
  <si>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</si>
  <si>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</si>
  <si>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</si>
  <si>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</si>
  <si>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</si>
  <si>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</si>
  <si>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</si>
  <si>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</si>
  <si>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</si>
  <si>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</si>
  <si>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</si>
  <si>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</si>
  <si>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</si>
  <si>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</si>
  <si>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</si>
  <si>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</si>
  <si>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</si>
  <si>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</si>
  <si>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</si>
  <si>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</si>
  <si>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</si>
  <si>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</si>
  <si>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</si>
  <si>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</si>
  <si>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</si>
  <si>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</si>
  <si>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</si>
  <si>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</si>
  <si>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</si>
  <si>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</si>
  <si>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</si>
  <si>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</si>
  <si>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</si>
  <si>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</si>
  <si>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</si>
  <si>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</si>
  <si>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</si>
  <si>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</si>
  <si>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</si>
  <si>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</si>
  <si>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</si>
  <si>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</si>
  <si>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</si>
  <si>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</si>
  <si>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</si>
  <si>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</si>
  <si>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</si>
  <si>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</si>
  <si>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</si>
  <si>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</si>
  <si>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</si>
  <si>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</si>
  <si>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</si>
  <si>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</si>
  <si>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</si>
  <si>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</si>
  <si>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</si>
  <si>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</si>
  <si>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</si>
  <si>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</si>
  <si>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</si>
  <si>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</si>
  <si>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</si>
  <si>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</si>
  <si>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</si>
  <si>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</si>
  <si>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</si>
  <si>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</si>
  <si>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</si>
  <si>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</si>
  <si>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</si>
  <si>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</si>
  <si>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</si>
  <si>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</si>
  <si>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</si>
  <si>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</si>
  <si>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</si>
  <si>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</si>
  <si>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</si>
  <si>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</si>
  <si>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</si>
  <si>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</si>
  <si>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</si>
  <si>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</si>
  <si>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</si>
  <si>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</si>
  <si>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</si>
  <si>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</si>
  <si>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</si>
  <si>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</si>
  <si>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</si>
  <si>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</si>
  <si>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</si>
  <si>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</si>
  <si>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</si>
  <si>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</si>
  <si>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</si>
  <si>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</si>
  <si>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</si>
  <si>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</si>
  <si>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</si>
  <si>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</si>
  <si>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</si>
  <si>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</si>
  <si>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</si>
  <si>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</si>
  <si>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</si>
  <si>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</si>
  <si>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</si>
  <si>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</si>
  <si>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</si>
  <si>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</si>
  <si>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</si>
  <si>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</si>
  <si>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</si>
  <si>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</si>
  <si>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</si>
  <si>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</si>
  <si>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</si>
  <si>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</si>
  <si>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</si>
  <si>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</si>
  <si>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</si>
  <si>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</si>
  <si>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</si>
  <si>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</si>
  <si>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</si>
  <si>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</si>
  <si>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</si>
  <si>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</si>
  <si>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</si>
  <si>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</si>
  <si>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</si>
  <si>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</si>
  <si>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</si>
  <si>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</si>
  <si>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</si>
  <si>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</si>
  <si>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</si>
  <si>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</si>
  <si>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</si>
  <si>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</si>
  <si>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</si>
  <si>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</si>
  <si>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</si>
  <si>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</si>
  <si>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</si>
  <si>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</si>
  <si>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</si>
  <si>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</si>
  <si>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</si>
  <si>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</si>
  <si>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</si>
  <si>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</si>
  <si>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</si>
  <si>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</si>
  <si>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</si>
  <si>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</si>
  <si>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</si>
  <si>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</si>
  <si>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</si>
  <si>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</si>
  <si>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</si>
  <si>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</si>
  <si>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</si>
  <si>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</si>
  <si>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</si>
  <si>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</si>
  <si>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</si>
  <si>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</si>
  <si>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</si>
  <si>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</si>
  <si>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</si>
  <si>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</si>
  <si>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</si>
  <si>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</si>
  <si>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</si>
  <si>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</si>
  <si>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</si>
  <si>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</si>
  <si>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</si>
  <si>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</si>
  <si>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</si>
  <si>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</si>
  <si>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</si>
  <si>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</si>
  <si>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</si>
  <si>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</si>
  <si>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</si>
  <si>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</si>
  <si>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</si>
  <si>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</si>
  <si>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</si>
  <si>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</si>
  <si>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</si>
  <si>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</si>
  <si>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</si>
  <si>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</si>
  <si>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</si>
  <si>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</si>
  <si>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</si>
  <si>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</si>
  <si>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</si>
  <si>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</si>
  <si>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</si>
  <si>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</si>
  <si>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</si>
  <si>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</si>
  <si>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</si>
  <si>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</si>
  <si>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</si>
  <si>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</si>
  <si>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</si>
  <si>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</si>
  <si>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</si>
  <si>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</si>
  <si>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</si>
  <si>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</si>
  <si>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</si>
  <si>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</si>
  <si>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</si>
  <si>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</si>
  <si>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</si>
  <si>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</si>
  <si>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</si>
  <si>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</si>
  <si>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</si>
  <si>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</si>
  <si>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</si>
  <si>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</si>
  <si>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</si>
  <si>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</si>
  <si>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</si>
  <si>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</si>
  <si>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</si>
  <si>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</si>
  <si>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</si>
  <si>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</si>
  <si>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</si>
  <si>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</si>
  <si>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</si>
  <si>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</si>
  <si>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</si>
  <si>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</si>
  <si>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</si>
  <si>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</si>
  <si>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</si>
  <si>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</si>
  <si>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</si>
  <si>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</si>
  <si>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</si>
  <si>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</si>
  <si>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</si>
  <si>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</si>
  <si>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</si>
  <si>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</si>
  <si>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</si>
  <si>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</si>
  <si>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</si>
  <si>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</si>
  <si>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</si>
  <si>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</si>
  <si>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</si>
  <si>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</si>
  <si>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</si>
  <si>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</si>
  <si>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</si>
  <si>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</si>
  <si>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</si>
  <si>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</si>
  <si>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</si>
  <si>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</si>
  <si>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</si>
  <si>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</si>
  <si>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</si>
  <si>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</si>
  <si>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</si>
  <si>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</si>
  <si>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</si>
  <si>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</si>
  <si>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</si>
  <si>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</si>
  <si>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</si>
  <si>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</si>
  <si>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</si>
  <si>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</si>
  <si>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</si>
  <si>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</si>
  <si>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</si>
  <si>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</si>
  <si>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</si>
  <si>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</si>
  <si>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</si>
  <si>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</si>
  <si>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</si>
  <si>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</si>
  <si>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</si>
  <si>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</si>
  <si>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</si>
  <si>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</si>
  <si>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</si>
  <si>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</si>
  <si>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</si>
  <si>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</si>
  <si>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</si>
  <si>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</si>
  <si>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</si>
  <si>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</si>
  <si>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</si>
  <si>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</si>
  <si>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</si>
  <si>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</si>
  <si>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</si>
  <si>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</si>
  <si>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</si>
  <si>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</si>
  <si>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</si>
  <si>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</si>
  <si>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</si>
  <si>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</si>
  <si>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</si>
  <si>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</si>
  <si>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</si>
  <si>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</si>
  <si>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</si>
  <si>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</si>
  <si>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</si>
  <si>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</si>
  <si>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</si>
  <si>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</si>
  <si>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</si>
  <si>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</si>
  <si>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</si>
  <si>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</si>
  <si>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</si>
  <si>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</si>
  <si>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</si>
  <si>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</si>
  <si>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</si>
  <si>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</si>
  <si>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</si>
  <si>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</si>
  <si>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</si>
  <si>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</si>
  <si>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</si>
  <si>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</si>
  <si>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</si>
  <si>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</si>
  <si>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</si>
  <si>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</si>
  <si>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</si>
  <si>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</si>
  <si>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</si>
  <si>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</si>
  <si>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</si>
  <si>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</si>
  <si>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</si>
  <si>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</si>
  <si>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</si>
  <si>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</si>
  <si>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</si>
  <si>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</si>
  <si>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</si>
  <si>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</si>
  <si>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</si>
  <si>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</si>
  <si>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</si>
  <si>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</si>
  <si>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</si>
  <si>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</si>
  <si>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</si>
  <si>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</si>
  <si>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</si>
  <si>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</si>
  <si>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</si>
  <si>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</si>
  <si>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</si>
  <si>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</si>
  <si>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</si>
  <si>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</si>
  <si>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</si>
  <si>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</si>
  <si>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</si>
  <si>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</si>
  <si>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</si>
  <si>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</si>
  <si>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</si>
  <si>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</si>
  <si>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</si>
  <si>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</si>
  <si>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</si>
  <si>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</si>
  <si>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</si>
  <si>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</si>
  <si>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</si>
  <si>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</si>
  <si>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</si>
  <si>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</si>
  <si>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</si>
  <si>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</si>
  <si>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</si>
  <si>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</si>
  <si>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</si>
  <si>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</si>
  <si>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</si>
  <si>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</si>
  <si>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</si>
  <si>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</si>
  <si>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</si>
  <si>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</si>
  <si>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</si>
  <si>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</si>
  <si>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</si>
  <si>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</si>
  <si>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</si>
  <si>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</si>
  <si>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</si>
  <si>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</si>
  <si>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</si>
  <si>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</si>
  <si>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</si>
  <si>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</si>
  <si>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</si>
  <si>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</si>
  <si>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</si>
  <si>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</si>
  <si>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</si>
  <si>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</si>
  <si>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</si>
  <si>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</si>
  <si>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</si>
  <si>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</si>
  <si>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</si>
  <si>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</si>
  <si>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</si>
  <si>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</si>
  <si>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</si>
  <si>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</si>
  <si>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</si>
  <si>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</si>
  <si>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</si>
  <si>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</si>
  <si>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</si>
  <si>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</si>
  <si>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</si>
  <si>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</si>
  <si>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</si>
  <si>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</si>
  <si>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</si>
  <si>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</si>
  <si>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</si>
  <si>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</si>
  <si>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</si>
  <si>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</si>
  <si>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</si>
  <si>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</si>
  <si>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</si>
  <si>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</si>
  <si>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</si>
  <si>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</si>
  <si>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</si>
  <si>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</si>
  <si>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</si>
  <si>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</si>
  <si>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</si>
  <si>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</si>
  <si>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</si>
  <si>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</si>
  <si>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</si>
  <si>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</si>
  <si>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</si>
  <si>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</si>
  <si>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</si>
  <si>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</si>
  <si>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</si>
  <si>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</si>
  <si>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</si>
  <si>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</si>
  <si>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</si>
  <si>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</si>
  <si>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</si>
  <si>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</si>
  <si>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</si>
  <si>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</si>
  <si>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</si>
  <si>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</si>
  <si>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</si>
  <si>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</si>
  <si>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</si>
  <si>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</si>
  <si>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</si>
  <si>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</si>
  <si>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</si>
  <si>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</si>
  <si>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</si>
  <si>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</si>
  <si>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</si>
  <si>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</si>
  <si>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</si>
  <si>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</si>
  <si>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</si>
  <si>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</si>
  <si>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</si>
  <si>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</si>
  <si>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</si>
  <si>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</si>
  <si>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</si>
  <si>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</si>
  <si>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</si>
  <si>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</si>
  <si>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</si>
  <si>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</si>
  <si>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</si>
  <si>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</si>
  <si>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</si>
  <si>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</si>
  <si>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</si>
  <si>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</si>
  <si>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</si>
  <si>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</si>
  <si>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</si>
  <si>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</si>
  <si>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</si>
  <si>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</si>
  <si>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</si>
  <si>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</si>
  <si>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</si>
  <si>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</si>
  <si>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</si>
  <si>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</si>
  <si>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</si>
  <si>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</si>
  <si>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</si>
  <si>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</si>
  <si>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</si>
  <si>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</si>
  <si>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</si>
  <si>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</si>
  <si>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</si>
  <si>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</si>
  <si>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</si>
  <si>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</si>
  <si>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</si>
  <si>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</si>
  <si>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</si>
  <si>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</si>
  <si>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</si>
  <si>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</si>
  <si>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</si>
  <si>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</si>
  <si>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</si>
  <si>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</si>
  <si>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</si>
  <si>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</si>
  <si>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</si>
  <si>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</si>
  <si>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</si>
  <si>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</si>
  <si>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</si>
  <si>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</si>
  <si>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</si>
  <si>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</si>
  <si>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</si>
  <si>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</si>
  <si>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</si>
  <si>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</si>
  <si>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</si>
  <si>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</si>
  <si>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</si>
  <si>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</si>
  <si>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</si>
  <si>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</si>
  <si>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</si>
  <si>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</si>
  <si>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</si>
  <si>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</si>
  <si>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</si>
  <si>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</si>
  <si>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</si>
  <si>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</si>
  <si>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</si>
  <si>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</si>
  <si>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</si>
  <si>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</si>
  <si>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</si>
  <si>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</si>
  <si>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</si>
  <si>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</si>
  <si>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</si>
  <si>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</si>
  <si>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</si>
  <si>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</si>
  <si>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</si>
  <si>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</si>
  <si>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</si>
  <si>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</si>
  <si>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</si>
  <si>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</si>
  <si>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</si>
  <si>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</si>
  <si>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</si>
  <si>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</si>
  <si>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</si>
  <si>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</si>
  <si>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</si>
  <si>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</si>
  <si>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</si>
  <si>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</si>
  <si>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</si>
  <si>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</si>
  <si>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</si>
  <si>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</si>
  <si>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</si>
  <si>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</si>
  <si>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</si>
  <si>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</si>
  <si>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</si>
  <si>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</si>
  <si>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</si>
  <si>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</si>
  <si>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</si>
  <si>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</si>
  <si>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</si>
  <si>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</si>
  <si>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</si>
  <si>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</si>
  <si>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</si>
  <si>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</si>
  <si>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</si>
  <si>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</si>
  <si>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</si>
  <si>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</si>
  <si>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</si>
  <si>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</si>
  <si>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</si>
  <si>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</si>
  <si>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</si>
  <si>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</si>
  <si>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</si>
  <si>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</si>
  <si>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</si>
  <si>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</si>
  <si>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</si>
  <si>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</si>
  <si>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</si>
  <si>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</si>
  <si>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</si>
  <si>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</si>
  <si>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</si>
  <si>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</si>
  <si>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</si>
  <si>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</si>
  <si>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</si>
  <si>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</si>
  <si>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</si>
  <si>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</si>
  <si>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</si>
  <si>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</si>
  <si>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</si>
  <si>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</si>
  <si>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</si>
  <si>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</si>
  <si>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</si>
  <si>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</si>
  <si>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</si>
  <si>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</si>
  <si>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</si>
  <si>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</si>
  <si>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</si>
  <si>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</si>
  <si>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</si>
  <si>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</si>
  <si>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</si>
  <si>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</si>
  <si>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</si>
  <si>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</si>
  <si>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</si>
  <si>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</si>
  <si>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</si>
  <si>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</si>
  <si>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</si>
  <si>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</si>
  <si>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</si>
  <si>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</si>
  <si>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</si>
  <si>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</si>
  <si>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</si>
  <si>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</si>
  <si>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</si>
  <si>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</si>
  <si>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</si>
  <si>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</si>
  <si>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</si>
  <si>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</si>
  <si>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</si>
  <si>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</si>
  <si>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</si>
  <si>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</si>
  <si>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</si>
  <si>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</si>
  <si>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</si>
  <si>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</si>
  <si>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</si>
  <si>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</si>
  <si>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</si>
  <si>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</si>
  <si>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</si>
  <si>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</si>
  <si>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</si>
  <si>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</si>
  <si>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</si>
  <si>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</si>
  <si>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</si>
  <si>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</si>
  <si>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</si>
  <si>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</si>
  <si>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</si>
  <si>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</si>
  <si>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</si>
  <si>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</si>
  <si>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</si>
  <si>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</si>
  <si>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</si>
  <si>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</si>
  <si>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</si>
  <si>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</si>
  <si>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</si>
  <si>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</si>
  <si>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</si>
  <si>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</si>
  <si>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</si>
  <si>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</si>
  <si>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</si>
  <si>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</si>
  <si>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</si>
  <si>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</si>
  <si>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</si>
  <si>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</si>
  <si>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</si>
  <si>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</si>
  <si>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</si>
  <si>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</si>
  <si>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</si>
  <si>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</si>
  <si>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</si>
  <si>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</si>
  <si>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</si>
  <si>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</si>
  <si>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</si>
  <si>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</si>
  <si>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</si>
  <si>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</si>
  <si>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</si>
  <si>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</si>
  <si>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</si>
  <si>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</si>
  <si>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</si>
  <si>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</si>
  <si>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</si>
  <si>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</si>
  <si>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</si>
  <si>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</si>
  <si>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</si>
  <si>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</si>
  <si>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</si>
  <si>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</si>
  <si>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</si>
  <si>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</si>
  <si>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</si>
  <si>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</si>
  <si>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</si>
  <si>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</si>
  <si>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</si>
  <si>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</si>
  <si>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</si>
  <si>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</si>
  <si>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</si>
  <si>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</si>
  <si>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</si>
  <si>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</si>
  <si>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</si>
  <si>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</si>
  <si>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</si>
  <si>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</si>
  <si>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</si>
  <si>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</si>
  <si>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</si>
  <si>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</si>
  <si>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</si>
  <si>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</si>
  <si>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</si>
  <si>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</si>
  <si>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</si>
  <si>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</si>
  <si>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</si>
  <si>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</si>
  <si>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</si>
  <si>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</si>
  <si>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</si>
  <si>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</si>
  <si>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</si>
  <si>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</si>
  <si>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</si>
  <si>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</si>
  <si>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</si>
  <si>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</si>
  <si>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</si>
  <si>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</si>
  <si>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</si>
  <si>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</si>
  <si>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</si>
  <si>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</si>
  <si>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</si>
  <si>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</si>
  <si>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</si>
  <si>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</si>
  <si>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</si>
  <si>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</si>
  <si>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</si>
  <si>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</si>
  <si>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</si>
  <si>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</si>
  <si>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</si>
  <si>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</si>
  <si>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</si>
  <si>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</si>
  <si>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</si>
  <si>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</si>
  <si>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</si>
  <si>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</si>
  <si>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</si>
  <si>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</si>
  <si>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</si>
  <si>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</si>
  <si>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</si>
  <si>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</si>
  <si>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</si>
  <si>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</si>
  <si>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</si>
  <si>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</si>
  <si>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</si>
  <si>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</si>
  <si>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</si>
  <si>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</si>
  <si>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</si>
  <si>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</si>
  <si>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</si>
  <si>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</si>
  <si>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</si>
  <si>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</si>
  <si>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</si>
  <si>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</si>
  <si>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</si>
  <si>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</si>
  <si>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</si>
  <si>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</si>
  <si>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</si>
  <si>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</si>
  <si>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</si>
  <si>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</si>
  <si>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</si>
  <si>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</si>
  <si>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</si>
  <si>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</si>
  <si>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</si>
  <si>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</si>
  <si>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</si>
  <si>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</si>
  <si>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</si>
  <si>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</si>
  <si>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</si>
  <si>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</si>
  <si>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</si>
  <si>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</si>
  <si>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</si>
  <si>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</si>
  <si>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</si>
  <si>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</si>
  <si>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</si>
  <si>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</si>
  <si>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</si>
  <si>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</si>
  <si>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</si>
  <si>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</si>
  <si>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</si>
  <si>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</si>
  <si>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</si>
  <si>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</si>
  <si>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</si>
  <si>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</si>
  <si>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</si>
  <si>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</si>
  <si>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</si>
  <si>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</si>
  <si>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</si>
  <si>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</si>
  <si>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</si>
  <si>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</si>
  <si>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</si>
  <si>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</si>
  <si>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</si>
  <si>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</si>
  <si>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</si>
  <si>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</si>
  <si>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</si>
  <si>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</si>
  <si>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</si>
  <si>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</si>
  <si>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</si>
  <si>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</si>
  <si>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</si>
  <si>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</si>
  <si>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</si>
  <si>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</si>
  <si>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</si>
  <si>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</si>
  <si>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</si>
  <si>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</si>
  <si>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</si>
  <si>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</si>
  <si>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</si>
  <si>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</si>
  <si>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</si>
  <si>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</si>
  <si>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</si>
  <si>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</si>
  <si>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</si>
  <si>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</si>
  <si>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</si>
  <si>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</si>
  <si>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</si>
  <si>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</si>
  <si>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</si>
  <si>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</si>
  <si>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</si>
  <si>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</si>
  <si>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</si>
  <si>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</si>
  <si>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</si>
  <si>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</si>
  <si>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</si>
  <si>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</si>
  <si>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</si>
  <si>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</si>
  <si>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</si>
  <si>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</si>
  <si>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</si>
  <si>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</si>
  <si>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</si>
  <si>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</si>
  <si>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</si>
  <si>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</si>
  <si>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</si>
  <si>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</si>
  <si>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</si>
  <si>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</si>
  <si>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</si>
  <si>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</si>
  <si>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</si>
  <si>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</si>
  <si>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</si>
  <si>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</si>
  <si>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</si>
  <si>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</si>
  <si>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</si>
  <si>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</si>
  <si>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</si>
  <si>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</si>
  <si>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</si>
  <si>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</si>
  <si>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</si>
  <si>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</si>
  <si>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</si>
  <si>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</si>
  <si>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</si>
  <si>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</si>
  <si>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</si>
  <si>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</si>
  <si>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</si>
  <si>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</si>
  <si>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</si>
  <si>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</si>
  <si>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</si>
  <si>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</si>
  <si>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</si>
  <si>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</si>
  <si>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</si>
  <si>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</si>
  <si>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</si>
  <si>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</si>
  <si>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</si>
  <si>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</si>
  <si>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</si>
  <si>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</si>
  <si>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</si>
  <si>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</si>
  <si>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</si>
  <si>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</si>
  <si>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</si>
  <si>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</si>
  <si>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</si>
  <si>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</si>
  <si>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</si>
  <si>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</si>
  <si>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</si>
  <si>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</si>
  <si>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</si>
  <si>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</si>
  <si>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</si>
  <si>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</si>
  <si>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</si>
  <si>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</si>
  <si>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</si>
  <si>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</si>
  <si>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</si>
  <si>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</si>
  <si>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</si>
  <si>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</si>
  <si>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</si>
  <si>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</si>
  <si>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</si>
  <si>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</si>
  <si>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</si>
  <si>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</si>
  <si>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</si>
  <si>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</si>
  <si>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</si>
  <si>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</si>
  <si>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</si>
  <si>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</si>
  <si>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</si>
  <si>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</si>
  <si>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</si>
  <si>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</si>
  <si>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</si>
  <si>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</si>
  <si>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</si>
  <si>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</si>
  <si>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</si>
  <si>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</si>
  <si>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</si>
  <si>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</si>
  <si>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</si>
  <si>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</si>
  <si>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</si>
  <si>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</si>
  <si>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</si>
  <si>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</si>
  <si>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</si>
  <si>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</si>
  <si>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</si>
  <si>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</si>
  <si>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</si>
  <si>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</si>
  <si>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</si>
  <si>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</si>
  <si>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</si>
  <si>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</si>
  <si>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</si>
  <si>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</si>
  <si>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</si>
  <si>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</si>
  <si>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</si>
  <si>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</si>
  <si>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</si>
  <si>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</si>
  <si>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</si>
  <si>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</si>
  <si>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</si>
  <si>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</si>
  <si>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</si>
  <si>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</si>
  <si>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</si>
  <si>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</si>
  <si>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</si>
  <si>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</si>
  <si>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</si>
  <si>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</si>
  <si>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</si>
  <si>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</si>
  <si>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</si>
  <si>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</si>
  <si>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</si>
  <si>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</si>
  <si>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</si>
  <si>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</si>
  <si>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</si>
  <si>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</si>
  <si>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</si>
  <si>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</si>
  <si>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</si>
  <si>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</si>
  <si>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</si>
  <si>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</si>
  <si>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</si>
  <si>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</si>
  <si>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</si>
  <si>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</si>
  <si>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</si>
  <si>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</si>
  <si>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</si>
  <si>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</si>
  <si>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</si>
  <si>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</si>
  <si>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</si>
  <si>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</si>
  <si>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</si>
  <si>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</si>
  <si>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</si>
  <si>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</si>
  <si>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</si>
  <si>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</si>
  <si>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</si>
  <si>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</si>
  <si>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</si>
  <si>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</si>
  <si>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</si>
  <si>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</si>
  <si>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</si>
  <si>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</si>
  <si>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</si>
  <si>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</si>
  <si>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</si>
  <si>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</si>
  <si>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</si>
  <si>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</si>
  <si>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</si>
  <si>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</si>
  <si>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</si>
  <si>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</si>
  <si>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</si>
  <si>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</si>
  <si>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</si>
  <si>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</si>
  <si>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</si>
  <si>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</si>
  <si>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</si>
  <si>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</si>
  <si>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</si>
  <si>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</si>
  <si>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</si>
  <si>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</si>
  <si>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</si>
  <si>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</si>
  <si>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</si>
  <si>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</si>
  <si>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</si>
  <si>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</si>
  <si>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</si>
  <si>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</si>
  <si>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</si>
  <si>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</si>
  <si>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</si>
  <si>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</si>
  <si>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</si>
  <si>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</si>
  <si>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</si>
  <si>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</si>
  <si>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</si>
  <si>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</si>
  <si>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</si>
  <si>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</si>
  <si>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</si>
  <si>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</si>
  <si>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</si>
  <si>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</si>
  <si>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</si>
  <si>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</si>
  <si>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</si>
  <si>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</si>
  <si>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</si>
  <si>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</si>
  <si>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</si>
  <si>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</si>
  <si>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</si>
  <si>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</si>
  <si>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</si>
  <si>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</si>
  <si>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</si>
  <si>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</si>
  <si>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</si>
  <si>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</si>
  <si>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</si>
  <si>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</si>
  <si>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</si>
  <si>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</si>
  <si>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</si>
  <si>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</si>
  <si>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</si>
  <si>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</si>
  <si>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</si>
  <si>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</si>
  <si>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</si>
  <si>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</si>
  <si>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</si>
  <si>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</si>
  <si>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</si>
  <si>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</si>
  <si>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</si>
  <si>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</si>
  <si>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</si>
  <si>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</si>
  <si>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</si>
  <si>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</si>
  <si>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</si>
  <si>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</si>
  <si>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</si>
  <si>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</si>
  <si>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</si>
  <si>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</si>
  <si>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</si>
  <si>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</si>
  <si>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</si>
  <si>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</si>
  <si>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</si>
  <si>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</si>
  <si>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</si>
  <si>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</si>
  <si>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</si>
  <si>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</si>
  <si>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</si>
  <si>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</si>
  <si>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</si>
  <si>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</si>
  <si>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</si>
  <si>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</si>
  <si>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</si>
  <si>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</si>
  <si>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</si>
  <si>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</si>
  <si>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</si>
  <si>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</si>
  <si>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</si>
  <si>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</si>
  <si>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</si>
  <si>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</si>
  <si>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</si>
  <si>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</si>
  <si>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</si>
  <si>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</si>
  <si>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</si>
  <si>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</si>
  <si>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</si>
  <si>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</si>
  <si>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</si>
  <si>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</si>
  <si>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</si>
  <si>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</si>
  <si>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</si>
  <si>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</si>
  <si>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</si>
  <si>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</si>
  <si>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</si>
  <si>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</si>
  <si>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</si>
  <si>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</si>
  <si>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</si>
  <si>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</si>
  <si>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</si>
  <si>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</si>
  <si>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</si>
  <si>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</si>
  <si>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</si>
  <si>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</si>
  <si>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</si>
  <si>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</si>
  <si>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</si>
  <si>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</si>
  <si>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</si>
  <si>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</si>
  <si>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</si>
  <si>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</si>
  <si>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</si>
  <si>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</si>
  <si>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</si>
  <si>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</si>
  <si>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</si>
  <si>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</si>
  <si>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</si>
  <si>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</si>
  <si>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</si>
  <si>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</si>
  <si>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</si>
  <si>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</si>
  <si>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</si>
  <si>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</si>
  <si>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</si>
  <si>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</si>
  <si>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</si>
  <si>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</si>
  <si>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</si>
  <si>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</si>
  <si>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</si>
  <si>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</si>
  <si>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</si>
  <si>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</si>
  <si>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</si>
  <si>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</si>
  <si>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</si>
  <si>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</si>
  <si>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</si>
  <si>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</si>
  <si>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</si>
  <si>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</si>
  <si>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</si>
  <si>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</si>
  <si>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</si>
  <si>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</si>
  <si>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</si>
  <si>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</si>
  <si>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</si>
  <si>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</si>
  <si>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</si>
  <si>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</si>
  <si>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</si>
  <si>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</si>
  <si>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</si>
  <si>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</si>
  <si>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</si>
  <si>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</si>
  <si>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</si>
  <si>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</si>
  <si>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</si>
  <si>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</si>
  <si>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</si>
  <si>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</si>
  <si>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</si>
  <si>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</si>
  <si>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</si>
  <si>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</si>
  <si>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</si>
  <si>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</si>
  <si>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</si>
  <si>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</si>
  <si>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</si>
  <si>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</si>
  <si>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</si>
  <si>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</si>
  <si>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</si>
  <si>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</si>
  <si>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</si>
  <si>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</si>
  <si>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</si>
  <si>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</si>
  <si>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</si>
  <si>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</si>
  <si>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</si>
  <si>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</si>
  <si>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</si>
  <si>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</si>
  <si>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</si>
  <si>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</si>
  <si>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</si>
  <si>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</si>
  <si>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</si>
  <si>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</si>
  <si>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</si>
  <si>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</si>
  <si>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</si>
  <si>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</si>
  <si>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</si>
  <si>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</si>
  <si>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</si>
  <si>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</si>
  <si>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</si>
  <si>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</si>
  <si>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</si>
  <si>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</si>
  <si>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</si>
  <si>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</si>
  <si>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</si>
  <si>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</si>
  <si>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</si>
  <si>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</si>
  <si>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</si>
  <si>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</si>
  <si>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</si>
  <si>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</si>
  <si>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</si>
  <si>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</si>
  <si>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</si>
  <si>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</si>
  <si>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</si>
  <si>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</si>
  <si>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</si>
  <si>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</si>
  <si>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</si>
  <si>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</si>
  <si>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</si>
  <si>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</si>
  <si>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</si>
  <si>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</si>
  <si>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</si>
  <si>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</si>
  <si>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</si>
  <si>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</si>
  <si>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</si>
  <si>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</si>
  <si>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</si>
  <si>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</si>
  <si>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</si>
  <si>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</si>
  <si>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</si>
  <si>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</si>
  <si>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</si>
  <si>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</si>
  <si>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</si>
  <si>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</si>
  <si>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</si>
  <si>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</si>
  <si>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</si>
  <si>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</si>
  <si>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</si>
  <si>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</si>
  <si>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</si>
  <si>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</si>
  <si>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</si>
  <si>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</si>
  <si>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</si>
  <si>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</si>
  <si>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</si>
  <si>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</si>
  <si>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</si>
  <si>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</si>
  <si>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</si>
  <si>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</si>
  <si>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</si>
  <si>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</si>
  <si>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</si>
  <si>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</si>
  <si>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</si>
  <si>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</si>
  <si>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</si>
  <si>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</si>
  <si>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</si>
  <si>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</si>
  <si>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</si>
  <si>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</si>
  <si>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</si>
  <si>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</si>
  <si>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</si>
  <si>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</si>
  <si>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</si>
  <si>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</si>
  <si>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</si>
  <si>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</si>
  <si>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</si>
  <si>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</si>
  <si>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</si>
  <si>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</si>
  <si>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</si>
  <si>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</si>
  <si>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</si>
  <si>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</si>
  <si>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</si>
  <si>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</si>
  <si>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</si>
  <si>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</si>
  <si>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</si>
  <si>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</si>
  <si>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</si>
  <si>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</si>
  <si>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</si>
  <si>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</si>
  <si>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</si>
  <si>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</si>
  <si>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</si>
  <si>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</si>
  <si>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</si>
  <si>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</si>
  <si>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</si>
  <si>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</si>
  <si>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</si>
  <si>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</si>
  <si>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</si>
  <si>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</si>
  <si>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</si>
  <si>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</si>
  <si>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</si>
  <si>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</si>
  <si>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</si>
  <si>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</si>
  <si>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</si>
  <si>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</si>
  <si>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</si>
  <si>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</si>
  <si>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</si>
  <si>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</si>
  <si>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</si>
  <si>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</si>
  <si>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</si>
  <si>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</si>
  <si>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</si>
  <si>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</si>
  <si>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</si>
  <si>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</si>
  <si>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</si>
  <si>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</si>
  <si>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</si>
  <si>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</si>
  <si>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</si>
  <si>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</si>
  <si>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</si>
  <si>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</si>
  <si>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</si>
  <si>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</si>
  <si>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</si>
  <si>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</si>
  <si>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</si>
  <si>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</si>
  <si>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</si>
  <si>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</si>
  <si>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</si>
  <si>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</si>
  <si>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</si>
  <si>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</si>
  <si>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</si>
  <si>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</si>
  <si>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</si>
  <si>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</si>
  <si>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</si>
  <si>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</si>
  <si>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</si>
  <si>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</si>
  <si>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</si>
  <si>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</si>
  <si>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</si>
  <si>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</si>
  <si>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</si>
  <si>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</si>
  <si>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</si>
  <si>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</si>
  <si>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</si>
  <si>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</si>
  <si>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</si>
  <si>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</si>
  <si>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</si>
  <si>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</si>
  <si>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</si>
  <si>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</si>
  <si>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</si>
  <si>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</si>
  <si>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</si>
  <si>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</si>
  <si>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</si>
  <si>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</si>
  <si>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</si>
  <si>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</si>
  <si>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</si>
  <si>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</si>
  <si>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</si>
  <si>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</si>
  <si>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</si>
  <si>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</si>
  <si>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</si>
  <si>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</si>
  <si>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</si>
  <si>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</si>
  <si>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</si>
  <si>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</si>
  <si>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</si>
  <si>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</si>
  <si>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</si>
  <si>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</si>
  <si>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</si>
  <si>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</si>
  <si>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</si>
  <si>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</si>
  <si>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</si>
  <si>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</si>
  <si>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</si>
  <si>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</si>
  <si>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</si>
  <si>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</si>
  <si>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</si>
  <si>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</si>
  <si>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</si>
  <si>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</si>
  <si>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</si>
  <si>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</si>
  <si>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</si>
  <si>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</si>
  <si>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</si>
  <si>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</si>
  <si>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</si>
  <si>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</si>
  <si>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</si>
  <si>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</si>
  <si>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</si>
  <si>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</si>
  <si>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</si>
  <si>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</si>
  <si>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</si>
  <si>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</si>
  <si>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</si>
  <si>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</si>
  <si>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</si>
  <si>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</si>
  <si>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</si>
  <si>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</si>
  <si>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</si>
  <si>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</si>
  <si>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</si>
  <si>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</si>
  <si>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</si>
  <si>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</si>
  <si>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</si>
  <si>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</si>
  <si>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</si>
  <si>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</si>
  <si>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</si>
  <si>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</si>
  <si>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</si>
  <si>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</si>
  <si>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</si>
  <si>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</si>
  <si>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</si>
  <si>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</si>
  <si>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</si>
  <si>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</si>
  <si>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</si>
  <si>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</si>
  <si>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</si>
  <si>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</si>
  <si>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</si>
  <si>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</si>
  <si>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</si>
  <si>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</si>
  <si>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</si>
  <si>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</si>
  <si>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</si>
  <si>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</si>
  <si>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</si>
  <si>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</si>
  <si>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</si>
  <si>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</si>
  <si>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</si>
  <si>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</si>
  <si>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</si>
  <si>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</si>
  <si>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</si>
  <si>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</si>
  <si>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</si>
  <si>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</si>
  <si>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</si>
  <si>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</si>
  <si>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</si>
  <si>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</si>
  <si>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</si>
  <si>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</si>
  <si>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</si>
  <si>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</si>
  <si>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</si>
  <si>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</si>
  <si>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</si>
  <si>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</si>
  <si>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</si>
  <si>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</si>
  <si>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</si>
  <si>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</si>
  <si>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</si>
  <si>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</si>
  <si>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</si>
  <si>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</si>
  <si>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</si>
  <si>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</si>
  <si>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</si>
  <si>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</si>
  <si>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</si>
  <si>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</si>
  <si>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</si>
  <si>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</si>
  <si>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</si>
  <si>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</si>
  <si>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</si>
  <si>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</si>
  <si>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</si>
  <si>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</si>
  <si>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</si>
  <si>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</si>
  <si>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</si>
  <si>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</si>
  <si>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</si>
  <si>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</si>
  <si>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</si>
  <si>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</si>
  <si>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</si>
  <si>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</si>
  <si>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</si>
  <si>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</si>
  <si>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</si>
  <si>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</si>
  <si>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</si>
  <si>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</si>
  <si>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</si>
  <si>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</si>
  <si>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</si>
  <si>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</si>
  <si>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</si>
  <si>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</si>
  <si>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</si>
  <si>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</si>
  <si>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</si>
  <si>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</si>
  <si>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</si>
  <si>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</si>
  <si>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</si>
  <si>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</si>
  <si>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</si>
  <si>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</si>
  <si>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</si>
  <si>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</si>
  <si>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</si>
  <si>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</si>
  <si>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</si>
  <si>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</si>
  <si>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</si>
  <si>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</si>
  <si>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</si>
  <si>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</si>
  <si>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</si>
  <si>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</si>
  <si>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</si>
  <si>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</si>
  <si>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</si>
  <si>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</si>
  <si>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</si>
  <si>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</si>
  <si>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</si>
  <si>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</si>
  <si>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</si>
  <si>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</si>
  <si>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</si>
  <si>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</si>
  <si>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</si>
  <si>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</si>
  <si>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</si>
  <si>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</si>
  <si>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</si>
  <si>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</si>
  <si>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</si>
  <si>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</si>
  <si>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</si>
  <si>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</si>
  <si>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</si>
  <si>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</si>
  <si>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</si>
  <si>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</si>
  <si>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</si>
  <si>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</si>
  <si>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</si>
  <si>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</si>
  <si>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</si>
  <si>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</si>
  <si>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</si>
  <si>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</si>
  <si>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</si>
  <si>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</si>
  <si>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</si>
  <si>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</si>
  <si>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</si>
  <si>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</si>
  <si>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</si>
  <si>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</si>
  <si>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</si>
  <si>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</si>
  <si>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</si>
  <si>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</si>
  <si>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</si>
  <si>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</si>
  <si>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</si>
  <si>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</si>
  <si>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</si>
  <si>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</si>
  <si>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</si>
  <si>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</si>
  <si>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</si>
  <si>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</si>
  <si>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</si>
  <si>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</si>
  <si>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</si>
  <si>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</si>
  <si>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</si>
  <si>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</si>
  <si>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</si>
  <si>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</si>
  <si>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</si>
  <si>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</si>
  <si>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</si>
  <si>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</si>
  <si>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</si>
  <si>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</si>
  <si>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</si>
  <si>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</si>
  <si>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</si>
  <si>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</si>
  <si>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</si>
  <si>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</si>
  <si>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</si>
  <si>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</si>
  <si>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</si>
  <si>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</si>
  <si>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</si>
  <si>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</si>
  <si>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</si>
  <si>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</si>
  <si>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</si>
  <si>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</si>
  <si>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</si>
  <si>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</si>
  <si>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</si>
  <si>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</si>
  <si>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</si>
  <si>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</si>
  <si>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</si>
  <si>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</si>
  <si>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</si>
  <si>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</si>
  <si>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</si>
  <si>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</si>
  <si>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</si>
  <si>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</si>
  <si>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</si>
  <si>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</si>
  <si>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</si>
  <si>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</si>
  <si>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</si>
  <si>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</si>
  <si>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</si>
  <si>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</si>
  <si>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</si>
  <si>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</si>
  <si>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</si>
  <si>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</si>
  <si>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</si>
  <si>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</si>
  <si>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</si>
  <si>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</si>
  <si>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</si>
  <si>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</si>
  <si>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</si>
  <si>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</si>
  <si>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</si>
  <si>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</si>
  <si>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</si>
  <si>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</si>
  <si>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</si>
  <si>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</si>
  <si>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</si>
  <si>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</si>
  <si>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</si>
  <si>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</si>
  <si>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</si>
  <si>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</si>
  <si>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</si>
  <si>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</si>
  <si>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</si>
  <si>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</si>
  <si>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</si>
  <si>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</si>
  <si>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</si>
  <si>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</si>
  <si>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</si>
  <si>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</si>
  <si>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</si>
  <si>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</si>
  <si>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</si>
  <si>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</si>
  <si>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</si>
  <si>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</si>
  <si>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</si>
  <si>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</si>
  <si>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</si>
  <si>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</si>
  <si>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</si>
  <si>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</si>
  <si>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</si>
  <si>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</si>
  <si>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</si>
  <si>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</si>
  <si>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</si>
  <si>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</si>
  <si>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</si>
  <si>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</si>
  <si>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</si>
  <si>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</si>
  <si>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</si>
  <si>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</si>
  <si>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</si>
  <si>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</si>
  <si>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</si>
  <si>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</si>
  <si>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</si>
  <si>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</si>
  <si>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</si>
  <si>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</si>
  <si>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</si>
  <si>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</si>
  <si>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</si>
  <si>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</si>
  <si>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</si>
  <si>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</si>
  <si>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</si>
  <si>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</si>
  <si>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</si>
  <si>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</si>
  <si>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</si>
  <si>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</si>
  <si>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</si>
  <si>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</si>
  <si>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</si>
  <si>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</si>
  <si>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</si>
  <si>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</si>
  <si>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</si>
  <si>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</si>
  <si>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</si>
  <si>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</si>
  <si>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</si>
  <si>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</si>
  <si>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</si>
  <si>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</si>
  <si>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</si>
  <si>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</si>
  <si>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</si>
  <si>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</si>
  <si>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</si>
  <si>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</si>
  <si>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</si>
  <si>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</si>
  <si>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</si>
  <si>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</si>
  <si>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</si>
  <si>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</si>
  <si>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</si>
  <si>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</si>
  <si>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</si>
  <si>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</si>
  <si>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</si>
  <si>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</si>
  <si>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</si>
  <si>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</si>
  <si>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</si>
  <si>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</si>
  <si>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</si>
  <si>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</si>
  <si>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</si>
  <si>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</si>
  <si>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</si>
  <si>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</si>
  <si>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</si>
  <si>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</si>
  <si>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</si>
  <si>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</si>
  <si>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</si>
  <si>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</si>
  <si>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</si>
  <si>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</si>
  <si>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</si>
  <si>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</si>
  <si>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</si>
  <si>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</si>
  <si>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</si>
  <si>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</si>
  <si>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</si>
  <si>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</si>
  <si>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</si>
  <si>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</si>
  <si>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</si>
  <si>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</si>
  <si>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</si>
  <si>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</si>
  <si>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</si>
  <si>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</si>
  <si>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</si>
  <si>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</si>
  <si>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</si>
  <si>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</si>
  <si>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</si>
  <si>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</si>
  <si>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</si>
  <si>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</si>
  <si>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</si>
  <si>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</si>
  <si>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</si>
  <si>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</si>
  <si>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</si>
  <si>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</si>
  <si>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</si>
  <si>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</si>
  <si>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</si>
  <si>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</si>
  <si>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</si>
  <si>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</si>
  <si>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</si>
  <si>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</si>
  <si>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</si>
  <si>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</si>
  <si>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</si>
  <si>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</si>
  <si>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</si>
  <si>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</si>
  <si>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</si>
  <si>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</si>
  <si>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</si>
  <si>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</si>
  <si>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</si>
  <si>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</si>
  <si>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</si>
  <si>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</si>
  <si>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</si>
  <si>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</si>
  <si>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</si>
  <si>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</si>
  <si>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</si>
  <si>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</si>
  <si>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</si>
  <si>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</si>
  <si>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</si>
  <si>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</si>
  <si>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</si>
  <si>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</si>
  <si>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</si>
  <si>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</si>
  <si>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</si>
  <si>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</si>
  <si>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</si>
  <si>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</si>
  <si>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</si>
  <si>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</si>
  <si>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</si>
  <si>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</si>
  <si>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</si>
  <si>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</si>
  <si>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</si>
  <si>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</si>
  <si>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</si>
  <si>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</si>
  <si>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</si>
  <si>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</si>
  <si>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</si>
  <si>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</si>
  <si>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</si>
  <si>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</si>
  <si>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</si>
  <si>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</si>
  <si>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</si>
  <si>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</si>
  <si>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</si>
  <si>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</si>
  <si>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</si>
  <si>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</si>
  <si>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</si>
  <si>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</si>
  <si>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</si>
  <si>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</si>
  <si>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</si>
  <si>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</si>
  <si>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</si>
  <si>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</si>
  <si>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</si>
  <si>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</si>
  <si>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</si>
  <si>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</si>
  <si>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</si>
  <si>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</si>
  <si>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</si>
  <si>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</si>
  <si>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</si>
  <si>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</si>
  <si>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</si>
  <si>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</si>
  <si>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</si>
  <si>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</si>
  <si>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</si>
  <si>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</si>
  <si>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</si>
  <si>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</si>
  <si>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</si>
  <si>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</si>
  <si>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</si>
  <si>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</si>
  <si>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</si>
  <si>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</si>
  <si>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</si>
  <si>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</si>
  <si>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</si>
  <si>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</si>
  <si>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</si>
  <si>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</si>
  <si>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</si>
  <si>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</si>
  <si>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</si>
  <si>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</si>
  <si>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</si>
  <si>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</si>
  <si>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</si>
  <si>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</si>
  <si>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</si>
  <si>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</si>
  <si>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</si>
  <si>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</si>
  <si>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</si>
  <si>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</si>
  <si>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</si>
  <si>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</si>
  <si>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</si>
  <si>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</si>
  <si>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</si>
  <si>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</si>
  <si>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</si>
  <si>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</si>
  <si>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</si>
  <si>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</si>
  <si>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</si>
  <si>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</si>
  <si>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</si>
  <si>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</si>
  <si>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</si>
  <si>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</si>
  <si>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</si>
  <si>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</si>
  <si>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</si>
  <si>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</si>
  <si>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</si>
  <si>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</si>
  <si>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</si>
  <si>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</si>
  <si>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</si>
  <si>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</si>
  <si>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</si>
  <si>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</si>
  <si>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</si>
  <si>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</si>
  <si>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</si>
  <si>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</si>
  <si>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</si>
  <si>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</si>
  <si>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</si>
  <si>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</si>
  <si>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</si>
  <si>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</si>
  <si>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</si>
  <si>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</si>
  <si>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</si>
  <si>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</si>
  <si>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</si>
  <si>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</si>
  <si>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</si>
  <si>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</si>
  <si>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</si>
  <si>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</si>
  <si>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</si>
  <si>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</si>
  <si>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</si>
  <si>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</si>
  <si>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</si>
  <si>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</si>
  <si>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</si>
  <si>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</si>
  <si>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</si>
  <si>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</si>
  <si>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</si>
  <si>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</si>
  <si>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</si>
  <si>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</si>
  <si>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</si>
  <si>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</si>
  <si>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</si>
  <si>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</si>
  <si>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</si>
  <si>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</si>
  <si>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</si>
  <si>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</si>
  <si>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</si>
  <si>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</si>
  <si>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</si>
  <si>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</si>
  <si>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</si>
  <si>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</si>
  <si>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</si>
  <si>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</si>
  <si>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</si>
  <si>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</si>
  <si>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</si>
  <si>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</si>
  <si>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</si>
  <si>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</si>
  <si>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</si>
  <si>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</si>
  <si>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</si>
  <si>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</si>
  <si>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</si>
  <si>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</si>
  <si>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</si>
  <si>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</si>
  <si>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</si>
  <si>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</si>
  <si>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</si>
  <si>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</si>
  <si>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</si>
  <si>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</si>
  <si>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</si>
  <si>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</si>
  <si>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</si>
  <si>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</si>
  <si>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</si>
  <si>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</si>
  <si>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</si>
  <si>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</si>
  <si>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</si>
  <si>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</si>
  <si>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</si>
  <si>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</si>
  <si>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</si>
  <si>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</si>
  <si>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</si>
  <si>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</si>
  <si>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</si>
  <si>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</si>
  <si>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</si>
  <si>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</si>
  <si>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</si>
  <si>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</si>
  <si>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</si>
  <si>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</si>
  <si>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</si>
  <si>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</si>
  <si>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</si>
  <si>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</si>
  <si>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</si>
  <si>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</si>
  <si>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</si>
  <si>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</si>
  <si>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</si>
  <si>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</si>
  <si>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</si>
  <si>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</si>
  <si>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</si>
  <si>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</si>
  <si>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</si>
  <si>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</si>
  <si>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</si>
  <si>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</si>
  <si>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</si>
  <si>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</si>
  <si>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</si>
  <si>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</si>
  <si>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</si>
  <si>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</si>
  <si>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</si>
  <si>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</si>
  <si>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</si>
  <si>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</si>
  <si>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</si>
  <si>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</si>
  <si>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</si>
  <si>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</si>
  <si>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</si>
  <si>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</si>
  <si>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</si>
  <si>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</si>
  <si>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</si>
  <si>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</si>
  <si>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</si>
  <si>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</si>
  <si>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</si>
  <si>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</si>
  <si>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</si>
  <si>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</si>
  <si>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</si>
  <si>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</si>
  <si>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</si>
  <si>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</si>
  <si>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</si>
  <si>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</si>
  <si>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</si>
  <si>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</si>
  <si>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</si>
  <si>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</si>
  <si>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</si>
  <si>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</si>
  <si>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</si>
  <si>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</si>
  <si>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</si>
  <si>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</si>
  <si>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</si>
  <si>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</si>
  <si>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</si>
  <si>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</si>
  <si>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</si>
  <si>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</si>
  <si>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</si>
  <si>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</si>
  <si>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</si>
  <si>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</si>
  <si>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</si>
  <si>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</si>
  <si>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</si>
  <si>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</si>
  <si>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</si>
  <si>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</si>
  <si>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</si>
  <si>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</si>
  <si>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</si>
  <si>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</si>
  <si>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</si>
  <si>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</si>
  <si>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</si>
  <si>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</si>
  <si>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</si>
  <si>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</si>
  <si>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</si>
  <si>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</si>
  <si>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</si>
  <si>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</si>
  <si>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</si>
  <si>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</si>
  <si>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</si>
  <si>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</si>
  <si>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</si>
  <si>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</si>
  <si>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</si>
  <si>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</si>
  <si>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</si>
  <si>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</si>
  <si>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</si>
  <si>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</si>
  <si>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</si>
  <si>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</si>
  <si>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</si>
  <si>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</si>
  <si>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</si>
  <si>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</si>
  <si>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</si>
  <si>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</si>
  <si>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</si>
  <si>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</si>
  <si>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</si>
  <si>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</si>
  <si>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</si>
  <si>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</si>
  <si>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</si>
  <si>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</si>
  <si>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</si>
  <si>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</si>
  <si>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</si>
  <si>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</si>
  <si>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</si>
  <si>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</si>
  <si>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</si>
  <si>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</si>
  <si>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</si>
  <si>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</si>
  <si>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</si>
  <si>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</si>
  <si>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</si>
  <si>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</si>
  <si>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</si>
  <si>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</si>
  <si>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</si>
  <si>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</si>
  <si>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</si>
  <si>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</si>
  <si>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</si>
  <si>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</si>
  <si>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</si>
  <si>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</si>
  <si>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</si>
  <si>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</si>
  <si>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</si>
  <si>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</si>
  <si>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</si>
  <si>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</si>
  <si>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</si>
  <si>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</si>
  <si>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</si>
  <si>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</si>
  <si>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</si>
  <si>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</si>
  <si>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</si>
  <si>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</si>
  <si>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</si>
  <si>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</si>
  <si>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</si>
  <si>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</si>
  <si>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</si>
  <si>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</si>
  <si>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</si>
  <si>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</si>
  <si>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</si>
  <si>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</si>
  <si>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</si>
  <si>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</si>
  <si>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</si>
  <si>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</si>
  <si>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</si>
  <si>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</si>
  <si>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</si>
  <si>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</si>
  <si>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</si>
  <si>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</si>
  <si>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</si>
  <si>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</si>
  <si>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</si>
  <si>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</si>
  <si>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</si>
  <si>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</si>
  <si>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</si>
  <si>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</si>
  <si>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</si>
  <si>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</si>
  <si>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</si>
  <si>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</si>
  <si>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</si>
  <si>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</si>
  <si>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</si>
  <si>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</si>
  <si>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</si>
  <si>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</si>
  <si>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</si>
  <si>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</si>
  <si>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</si>
  <si>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</si>
  <si>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</si>
  <si>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</si>
  <si>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</si>
  <si>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</si>
  <si>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</si>
  <si>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</si>
  <si>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</si>
  <si>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</si>
  <si>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</si>
  <si>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</si>
  <si>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</si>
  <si>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</si>
  <si>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</si>
  <si>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</si>
  <si>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</si>
  <si>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</si>
  <si>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</si>
  <si>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</si>
  <si>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</si>
  <si>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</si>
  <si>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</si>
  <si>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</si>
  <si>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</si>
  <si>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</si>
  <si>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</si>
  <si>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</si>
  <si>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</si>
  <si>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</si>
  <si>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</si>
  <si>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</si>
  <si>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</si>
  <si>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</si>
  <si>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</si>
  <si>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</si>
  <si>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</si>
  <si>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</si>
  <si>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</si>
  <si>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</si>
  <si>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</si>
  <si>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</si>
  <si>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</si>
  <si>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</si>
  <si>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</si>
  <si>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</si>
  <si>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</si>
  <si>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</si>
  <si>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</si>
  <si>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</si>
  <si>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</si>
  <si>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</si>
  <si>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</si>
  <si>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</si>
  <si>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</si>
  <si>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</si>
  <si>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</si>
  <si>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</si>
  <si>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</si>
  <si>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</si>
  <si>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</si>
  <si>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</si>
  <si>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</si>
  <si>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</si>
  <si>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</si>
  <si>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</si>
  <si>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</si>
  <si>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</si>
  <si>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</si>
  <si>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</si>
  <si>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</si>
  <si>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</si>
  <si>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</si>
  <si>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</si>
  <si>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</si>
  <si>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</si>
  <si>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</si>
  <si>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</si>
  <si>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</si>
  <si>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</si>
  <si>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</si>
  <si>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</si>
  <si>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</si>
  <si>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</si>
  <si>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</si>
  <si>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</si>
  <si>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</si>
  <si>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</si>
  <si>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</si>
  <si>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</si>
  <si>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</si>
  <si>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</si>
  <si>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</si>
  <si>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</si>
  <si>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</si>
  <si>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</si>
  <si>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</si>
  <si>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</si>
  <si>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</si>
  <si>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</si>
  <si>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</si>
  <si>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</si>
  <si>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</si>
  <si>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</si>
  <si>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</si>
  <si>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</si>
  <si>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</si>
  <si>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</si>
  <si>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</si>
  <si>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</si>
  <si>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</si>
  <si>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</si>
  <si>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</si>
  <si>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</si>
  <si>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</si>
  <si>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</si>
  <si>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</si>
  <si>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</si>
  <si>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</si>
  <si>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</si>
  <si>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</si>
  <si>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</si>
  <si>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</si>
  <si>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</si>
  <si>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</si>
  <si>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</si>
  <si>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</si>
  <si>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</si>
  <si>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</si>
  <si>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</si>
  <si>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</si>
  <si>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</si>
  <si>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</si>
  <si>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</si>
  <si>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</si>
  <si>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</si>
  <si>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</si>
  <si>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</si>
  <si>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</si>
  <si>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</si>
  <si>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</si>
  <si>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</si>
  <si>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</si>
  <si>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</si>
  <si>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</si>
  <si>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</si>
  <si>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</si>
  <si>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</si>
  <si>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</si>
  <si>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</si>
  <si>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</si>
  <si>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</si>
  <si>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</si>
  <si>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</si>
  <si>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</si>
  <si>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</si>
  <si>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</si>
  <si>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</si>
  <si>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</si>
  <si>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</si>
  <si>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</si>
  <si>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</si>
  <si>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</si>
  <si>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</si>
  <si>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</si>
  <si>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</si>
  <si>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</si>
  <si>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</si>
  <si>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</si>
  <si>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</si>
  <si>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</si>
  <si>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</si>
  <si>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</si>
  <si>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</si>
  <si>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</si>
  <si>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</si>
  <si>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</si>
  <si>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</si>
  <si>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</si>
  <si>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</si>
  <si>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</si>
  <si>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</si>
  <si>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</si>
  <si>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</si>
  <si>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</si>
  <si>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</si>
  <si>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</si>
  <si>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</si>
  <si>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</si>
  <si>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</si>
  <si>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</si>
  <si>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</si>
  <si>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</si>
  <si>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</si>
  <si>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</si>
  <si>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</si>
  <si>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</si>
  <si>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</si>
  <si>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</si>
  <si>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</si>
  <si>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</si>
  <si>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</si>
  <si>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</si>
  <si>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</si>
  <si>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</si>
  <si>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</si>
  <si>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</si>
  <si>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</si>
  <si>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</si>
  <si>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</si>
  <si>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</si>
  <si>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</si>
  <si>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</si>
  <si>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</si>
  <si>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</si>
  <si>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</si>
  <si>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</si>
  <si>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</si>
  <si>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</si>
  <si>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</si>
  <si>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</si>
  <si>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</si>
  <si>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</si>
  <si>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</si>
  <si>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</si>
  <si>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</si>
  <si>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</si>
  <si>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</si>
  <si>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</si>
  <si>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</si>
  <si>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</si>
  <si>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</si>
  <si>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</si>
  <si>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</si>
  <si>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</si>
  <si>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</si>
  <si>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</si>
  <si>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</si>
  <si>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</si>
  <si>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</si>
  <si>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</si>
  <si>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</si>
  <si>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</si>
  <si>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</si>
  <si>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</si>
  <si>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</si>
  <si>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</si>
  <si>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</si>
  <si>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</si>
  <si>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</si>
  <si>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</si>
  <si>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</si>
  <si>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</si>
  <si>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</si>
  <si>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</si>
  <si>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</si>
  <si>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</si>
  <si>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</si>
  <si>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</si>
  <si>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</si>
  <si>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</si>
  <si>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</si>
  <si>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</si>
  <si>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</si>
  <si>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</si>
  <si>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</si>
  <si>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</si>
  <si>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</si>
  <si>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</si>
  <si>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</si>
  <si>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</si>
  <si>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</si>
  <si>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</si>
  <si>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</si>
  <si>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</si>
  <si>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</si>
  <si>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</si>
  <si>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</si>
  <si>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</si>
  <si>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</si>
  <si>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</si>
  <si>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</si>
  <si>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</si>
  <si>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</si>
  <si>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</si>
  <si>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</si>
  <si>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</si>
  <si>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</si>
  <si>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</si>
  <si>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</si>
  <si>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</si>
  <si>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</si>
  <si>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</si>
  <si>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</si>
  <si>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</si>
  <si>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</si>
  <si>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</si>
  <si>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</si>
  <si>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</si>
  <si>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</si>
  <si>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</si>
  <si>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</si>
  <si>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</si>
  <si>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</si>
  <si>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</si>
  <si>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</si>
  <si>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</si>
  <si>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</si>
  <si>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</si>
  <si>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</si>
  <si>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</si>
  <si>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</si>
  <si>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</si>
  <si>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</si>
  <si>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</si>
  <si>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</si>
  <si>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</si>
  <si>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</si>
  <si>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</si>
  <si>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</si>
  <si>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</si>
  <si>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</si>
  <si>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</si>
  <si>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</si>
  <si>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</si>
  <si>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</si>
  <si>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</si>
  <si>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</si>
  <si>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</si>
  <si>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</si>
  <si>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</si>
  <si>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</si>
  <si>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</si>
  <si>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</si>
  <si>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</si>
  <si>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</si>
  <si>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</si>
  <si>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</si>
  <si>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</si>
  <si>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</si>
  <si>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</si>
  <si>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</si>
  <si>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</si>
  <si>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</si>
  <si>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</si>
  <si>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</si>
  <si>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</si>
  <si>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</si>
  <si>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</si>
  <si>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</si>
  <si>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</si>
  <si>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</si>
  <si>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</si>
  <si>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</si>
  <si>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</si>
  <si>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</si>
  <si>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</si>
  <si>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</si>
  <si>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</si>
  <si>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</si>
  <si>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</si>
  <si>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</si>
  <si>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</si>
  <si>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</si>
  <si>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</si>
  <si>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</si>
  <si>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</si>
  <si>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</si>
  <si>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</si>
  <si>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</si>
  <si>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</si>
  <si>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</si>
  <si>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</si>
  <si>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</si>
  <si>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</si>
  <si>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</si>
  <si>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</si>
  <si>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</si>
  <si>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</si>
  <si>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</si>
  <si>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</si>
  <si>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</si>
  <si>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</si>
  <si>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</si>
  <si>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</si>
  <si>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</si>
  <si>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</si>
  <si>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</si>
  <si>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</si>
  <si>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</si>
  <si>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</si>
  <si>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</si>
  <si>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</si>
  <si>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</si>
  <si>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</si>
  <si>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</si>
  <si>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</si>
  <si>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</si>
  <si>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</si>
  <si>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</si>
  <si>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</si>
  <si>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</si>
  <si>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</si>
  <si>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</si>
  <si>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</si>
  <si>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</si>
  <si>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</si>
  <si>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</si>
  <si>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</si>
  <si>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</si>
  <si>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</si>
  <si>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</si>
  <si>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</si>
  <si>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</si>
  <si>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</si>
  <si>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</si>
  <si>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</si>
  <si>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</si>
  <si>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</si>
  <si>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</si>
  <si>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</si>
  <si>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</si>
  <si>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</si>
  <si>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</si>
  <si>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</si>
  <si>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</si>
  <si>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</si>
  <si>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</si>
  <si>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</si>
  <si>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</si>
  <si>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</si>
  <si>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</si>
  <si>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</si>
  <si>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</si>
  <si>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</si>
  <si>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</si>
  <si>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</si>
  <si>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</si>
  <si>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</si>
  <si>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</si>
  <si>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</si>
  <si>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</si>
  <si>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</si>
  <si>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</si>
  <si>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</si>
  <si>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</si>
  <si>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</si>
  <si>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</si>
  <si>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</si>
  <si>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</si>
  <si>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</si>
  <si>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</si>
  <si>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</si>
  <si>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</si>
  <si>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</si>
  <si>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</si>
  <si>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</si>
  <si>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</si>
  <si>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</si>
  <si>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</si>
  <si>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</si>
  <si>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</si>
  <si>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</si>
  <si>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</si>
  <si>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</si>
  <si>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</si>
  <si>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</si>
  <si>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</si>
  <si>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</si>
  <si>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</si>
  <si>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</si>
  <si>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</si>
  <si>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</si>
  <si>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</si>
  <si>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</si>
  <si>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</si>
  <si>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</si>
  <si>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</si>
  <si>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</si>
  <si>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</si>
  <si>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</si>
  <si>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</si>
  <si>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</si>
  <si>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</si>
  <si>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</si>
  <si>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</si>
  <si>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</si>
  <si>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</si>
  <si>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</si>
  <si>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</si>
  <si>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</si>
  <si>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</si>
  <si>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</si>
  <si>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</si>
  <si>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</si>
  <si>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</si>
  <si>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</si>
  <si>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</si>
  <si>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</si>
  <si>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</si>
  <si>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</si>
  <si>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</si>
  <si>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</si>
  <si>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</si>
  <si>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</si>
  <si>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</si>
  <si>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</si>
  <si>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</si>
  <si>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</si>
  <si>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</si>
  <si>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</si>
  <si>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</si>
  <si>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</si>
  <si>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</si>
  <si>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</si>
  <si>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</si>
  <si>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</si>
  <si>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</si>
  <si>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</si>
  <si>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</si>
  <si>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</si>
  <si>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</si>
  <si>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</si>
  <si>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</si>
  <si>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</si>
  <si>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</si>
  <si>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</si>
  <si>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</si>
  <si>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</si>
  <si>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</si>
  <si>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</si>
  <si>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</si>
  <si>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</si>
  <si>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</si>
  <si>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</si>
  <si>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</si>
  <si>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</si>
  <si>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</si>
  <si>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</si>
  <si>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</si>
  <si>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</si>
  <si>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</si>
  <si>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</si>
  <si>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</si>
  <si>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</si>
  <si>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</si>
  <si>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</si>
  <si>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</si>
  <si>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</si>
  <si>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</si>
  <si>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</si>
  <si>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</si>
  <si>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</si>
  <si>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</si>
  <si>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</si>
  <si>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</si>
  <si>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</si>
  <si>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</si>
  <si>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</si>
  <si>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</si>
  <si>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</si>
  <si>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</si>
  <si>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</si>
  <si>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</si>
  <si>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</si>
  <si>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</si>
  <si>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</si>
  <si>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</si>
  <si>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</si>
  <si>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</si>
  <si>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</si>
  <si>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</si>
  <si>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</si>
  <si>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</si>
  <si>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</si>
  <si>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</si>
  <si>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</si>
  <si>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</si>
  <si>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</si>
  <si>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</si>
  <si>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</si>
  <si>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</si>
  <si>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</si>
  <si>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</si>
  <si>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</si>
  <si>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</si>
  <si>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</si>
  <si>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</si>
  <si>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</si>
  <si>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</si>
  <si>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</si>
  <si>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</si>
  <si>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</si>
  <si>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</si>
  <si>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</si>
  <si>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</si>
  <si>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</si>
  <si>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</si>
  <si>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</si>
  <si>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</si>
  <si>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</si>
  <si>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</si>
  <si>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</si>
  <si>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</si>
  <si>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</si>
  <si>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</si>
  <si>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</si>
  <si>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</si>
  <si>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</si>
  <si>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</si>
  <si>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</si>
  <si>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</si>
  <si>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</si>
  <si>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</si>
  <si>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</si>
  <si>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</si>
  <si>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</si>
  <si>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</si>
  <si>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</si>
  <si>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</si>
  <si>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</si>
  <si>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</si>
  <si>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</si>
  <si>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</si>
  <si>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</si>
  <si>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</si>
  <si>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</si>
  <si>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</si>
  <si>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</si>
  <si>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</si>
  <si>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</si>
  <si>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</si>
  <si>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</si>
  <si>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</si>
  <si>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</si>
  <si>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</si>
  <si>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</si>
  <si>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</si>
  <si>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</si>
  <si>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</si>
  <si>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</si>
  <si>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</si>
  <si>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</si>
  <si>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</si>
  <si>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</si>
  <si>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</si>
  <si>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</si>
  <si>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</si>
  <si>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</si>
  <si>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</si>
  <si>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</si>
  <si>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</si>
  <si>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</si>
  <si>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</si>
  <si>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</si>
  <si>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</si>
  <si>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</si>
  <si>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</si>
  <si>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</si>
  <si>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</si>
  <si>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</si>
  <si>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</si>
  <si>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</si>
  <si>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</si>
  <si>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</si>
  <si>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</si>
  <si>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</si>
  <si>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</si>
  <si>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</si>
  <si>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</si>
  <si>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</si>
  <si>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</si>
  <si>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</si>
  <si>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</si>
  <si>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</si>
  <si>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</si>
  <si>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</si>
  <si>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</si>
  <si>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</si>
  <si>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</si>
  <si>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</si>
  <si>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</si>
  <si>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</si>
  <si>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</si>
  <si>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</si>
  <si>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</si>
  <si>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</si>
  <si>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</si>
  <si>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</si>
  <si>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</si>
  <si>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</si>
  <si>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</si>
  <si>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</si>
  <si>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</si>
  <si>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</si>
  <si>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</si>
  <si>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</si>
  <si>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</si>
  <si>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</si>
  <si>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</si>
  <si>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</si>
  <si>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</si>
  <si>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</si>
  <si>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</si>
  <si>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</si>
  <si>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</si>
  <si>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</si>
  <si>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</si>
  <si>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</si>
  <si>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</si>
  <si>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</si>
  <si>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</si>
  <si>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</si>
  <si>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</si>
  <si>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</si>
  <si>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</si>
  <si>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</si>
  <si>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</si>
  <si>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</si>
  <si>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</si>
  <si>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</si>
  <si>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</si>
  <si>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</si>
  <si>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</si>
  <si>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</si>
  <si>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</si>
  <si>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</si>
  <si>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</si>
  <si>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</si>
  <si>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</si>
  <si>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</si>
  <si>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</si>
  <si>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</si>
  <si>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</si>
  <si>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</si>
  <si>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</si>
  <si>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</si>
  <si>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</si>
  <si>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</si>
  <si>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</si>
  <si>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</si>
  <si>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</si>
  <si>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</si>
  <si>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</si>
  <si>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</si>
  <si>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</si>
  <si>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</si>
  <si>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</si>
  <si>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</si>
  <si>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</si>
  <si>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</si>
  <si>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</si>
  <si>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</si>
  <si>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</si>
  <si>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</si>
  <si>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</si>
  <si>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</si>
  <si>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</si>
  <si>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</si>
  <si>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</si>
  <si>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</si>
  <si>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</si>
  <si>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</si>
  <si>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</si>
  <si>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</si>
  <si>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</si>
  <si>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</si>
  <si>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</si>
  <si>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</si>
  <si>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</si>
  <si>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</si>
  <si>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</si>
  <si>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</si>
  <si>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</si>
  <si>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</si>
  <si>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</si>
  <si>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</si>
  <si>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</si>
  <si>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</si>
  <si>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</si>
  <si>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</si>
  <si>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</si>
  <si>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</si>
  <si>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</si>
  <si>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</si>
  <si>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</si>
  <si>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</si>
  <si>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</si>
  <si>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</si>
  <si>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</si>
  <si>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</si>
  <si>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</si>
  <si>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</si>
  <si>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</si>
  <si>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</si>
  <si>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</si>
  <si>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</si>
  <si>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</si>
  <si>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</si>
  <si>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</si>
  <si>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</si>
  <si>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</si>
  <si>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</si>
  <si>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</si>
  <si>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</si>
  <si>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</si>
  <si>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</si>
  <si>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</si>
  <si>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</si>
  <si>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</si>
  <si>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</si>
  <si>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</si>
  <si>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</si>
  <si>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</si>
  <si>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</si>
  <si>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</si>
  <si>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</si>
  <si>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</si>
  <si>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</si>
  <si>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</si>
  <si>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</si>
  <si>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</si>
  <si>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</si>
  <si>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</si>
  <si>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</si>
  <si>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</si>
  <si>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</si>
  <si>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</si>
  <si>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</si>
  <si>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</si>
  <si>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</si>
  <si>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</si>
  <si>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</si>
  <si>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</si>
  <si>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</si>
  <si>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</si>
  <si>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</si>
  <si>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</si>
  <si>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</si>
  <si>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</si>
  <si>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</si>
  <si>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</si>
  <si>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</si>
  <si>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</si>
  <si>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</si>
  <si>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</si>
  <si>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</si>
  <si>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</si>
  <si>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</si>
  <si>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</si>
  <si>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</si>
  <si>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</si>
  <si>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</si>
  <si>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</si>
  <si>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</si>
  <si>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</si>
  <si>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</si>
  <si>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</si>
  <si>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</si>
  <si>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</si>
  <si>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</si>
  <si>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</si>
  <si>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</si>
  <si>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</si>
  <si>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</si>
  <si>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</si>
  <si>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</si>
  <si>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</si>
  <si>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</si>
  <si>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</si>
  <si>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</si>
  <si>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</si>
  <si>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</si>
  <si>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</si>
  <si>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</si>
  <si>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</si>
  <si>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</si>
  <si>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</si>
  <si>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</si>
  <si>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</si>
  <si>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</si>
  <si>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</si>
  <si>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</si>
  <si>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</si>
  <si>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</si>
  <si>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</si>
  <si>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</si>
  <si>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</si>
  <si>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</si>
  <si>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</si>
  <si>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</si>
  <si>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</si>
  <si>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</si>
  <si>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</si>
  <si>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</si>
  <si>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</si>
  <si>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</si>
  <si>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</si>
  <si>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</si>
  <si>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</si>
  <si>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</si>
  <si>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</si>
  <si>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</si>
  <si>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</si>
  <si>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</si>
  <si>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</si>
  <si>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</si>
  <si>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</si>
  <si>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</si>
  <si>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</si>
  <si>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</si>
  <si>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</si>
  <si>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</si>
  <si>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</si>
  <si>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</si>
  <si>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</si>
  <si>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</si>
  <si>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</si>
  <si>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</si>
  <si>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</si>
  <si>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</si>
  <si>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</si>
  <si>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</si>
  <si>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</si>
  <si>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</si>
  <si>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</si>
  <si>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</si>
  <si>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</si>
  <si>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</si>
  <si>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</si>
  <si>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</si>
  <si>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</si>
  <si>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</si>
  <si>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</si>
  <si>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</si>
  <si>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</si>
  <si>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</si>
  <si>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</si>
  <si>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</si>
  <si>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</si>
  <si>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</si>
  <si>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</si>
  <si>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</si>
  <si>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</si>
  <si>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</si>
  <si>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</si>
  <si>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</si>
  <si>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</si>
  <si>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</si>
  <si>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</si>
  <si>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</si>
  <si>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</si>
  <si>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</si>
  <si>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</si>
  <si>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</si>
  <si>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</si>
  <si>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</si>
  <si>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</si>
  <si>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</si>
  <si>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</si>
  <si>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</si>
  <si>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</si>
  <si>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</si>
  <si>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</si>
  <si>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</si>
  <si>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</si>
  <si>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</si>
  <si>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</si>
  <si>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</si>
  <si>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</si>
  <si>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</si>
  <si>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</si>
  <si>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</si>
  <si>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</si>
  <si>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</si>
  <si>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</si>
  <si>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</si>
  <si>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</si>
  <si>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</si>
  <si>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</si>
  <si>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</si>
  <si>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</si>
  <si>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</si>
  <si>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</si>
  <si>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</si>
  <si>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</si>
  <si>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</si>
  <si>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</si>
  <si>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</si>
  <si>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</si>
  <si>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</si>
  <si>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</si>
  <si>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</si>
  <si>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</si>
  <si>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</si>
  <si>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</si>
  <si>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</si>
  <si>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</si>
  <si>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</si>
  <si>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</si>
  <si>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</si>
  <si>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</si>
  <si>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</si>
  <si>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</si>
  <si>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</si>
  <si>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</si>
  <si>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</si>
  <si>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</si>
  <si>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</si>
  <si>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</si>
  <si>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</si>
  <si>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</si>
  <si>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</si>
  <si>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</si>
  <si>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</si>
  <si>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</si>
  <si>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</si>
  <si>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</si>
  <si>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</si>
  <si>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</si>
  <si>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</si>
  <si>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</si>
  <si>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</si>
  <si>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</si>
  <si>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</si>
  <si>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</si>
  <si>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</si>
  <si>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</si>
  <si>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</si>
  <si>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</si>
  <si>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</si>
  <si>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</si>
  <si>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</si>
  <si>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</si>
  <si>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</si>
  <si>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</si>
  <si>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</si>
  <si>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</si>
  <si>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</si>
  <si>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</si>
  <si>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</si>
  <si>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</si>
  <si>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</si>
  <si>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</si>
  <si>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</si>
  <si>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</si>
  <si>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</si>
  <si>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</si>
  <si>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</si>
  <si>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</si>
  <si>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</si>
  <si>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</si>
  <si>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</si>
  <si>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</si>
  <si>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</si>
  <si>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</si>
  <si>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</si>
  <si>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</si>
  <si>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</si>
  <si>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</si>
  <si>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</si>
  <si>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</si>
  <si>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</si>
  <si>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</si>
  <si>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</si>
  <si>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</si>
  <si>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</si>
  <si>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</si>
  <si>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</si>
  <si>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</si>
  <si>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</si>
  <si>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</si>
  <si>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</si>
  <si>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</si>
  <si>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</si>
  <si>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</si>
  <si>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</si>
  <si>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</si>
  <si>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</si>
  <si>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</si>
  <si>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</si>
  <si>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</si>
  <si>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</si>
  <si>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</si>
  <si>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</si>
  <si>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</si>
  <si>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</si>
  <si>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</si>
  <si>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</si>
  <si>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</si>
  <si>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</si>
  <si>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</si>
  <si>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</si>
  <si>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</si>
  <si>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</si>
  <si>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</si>
  <si>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</si>
  <si>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</si>
  <si>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</si>
  <si>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</si>
  <si>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</si>
  <si>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</si>
  <si>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</si>
  <si>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</si>
  <si>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</si>
  <si>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</si>
  <si>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</si>
  <si>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</si>
  <si>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</si>
  <si>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</si>
  <si>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</si>
  <si>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</si>
  <si>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</si>
  <si>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</si>
  <si>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</si>
  <si>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</si>
  <si>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</si>
  <si>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</si>
  <si>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</si>
  <si>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</si>
  <si>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</si>
  <si>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</si>
  <si>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</si>
  <si>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</si>
  <si>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</si>
  <si>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</si>
  <si>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</si>
  <si>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</si>
  <si>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</si>
  <si>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</si>
  <si>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</si>
  <si>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</si>
  <si>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</si>
  <si>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</si>
  <si>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</si>
  <si>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</si>
  <si>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</si>
  <si>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</si>
  <si>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</si>
  <si>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</si>
  <si>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</si>
  <si>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</si>
  <si>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</si>
  <si>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</si>
  <si>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</si>
  <si>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</si>
  <si>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</si>
  <si>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</si>
  <si>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</si>
  <si>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</si>
  <si>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</si>
  <si>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</si>
  <si>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</si>
  <si>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</si>
  <si>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</si>
  <si>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</si>
  <si>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</si>
  <si>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</si>
  <si>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</si>
  <si>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</si>
  <si>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</si>
  <si>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</si>
  <si>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</si>
  <si>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</si>
  <si>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</si>
  <si>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</si>
  <si>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</si>
  <si>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</si>
  <si>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</si>
  <si>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</si>
  <si>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</si>
  <si>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</si>
  <si>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</si>
  <si>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</si>
  <si>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</si>
  <si>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</si>
  <si>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</si>
  <si>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</si>
  <si>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</si>
  <si>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</si>
  <si>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</si>
  <si>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</si>
  <si>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</si>
  <si>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</si>
  <si>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</si>
  <si>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</si>
  <si>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</si>
  <si>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</si>
  <si>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</si>
  <si>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</si>
  <si>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</si>
  <si>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</si>
  <si>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</si>
  <si>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</si>
  <si>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</si>
  <si>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</si>
  <si>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</si>
  <si>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</si>
  <si>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</si>
  <si>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</si>
  <si>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</si>
  <si>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</si>
  <si>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</si>
  <si>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</si>
  <si>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</si>
  <si>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</si>
  <si>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</si>
  <si>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</si>
  <si>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</si>
  <si>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</si>
  <si>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</si>
  <si>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</si>
  <si>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</si>
  <si>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</si>
  <si>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</si>
  <si>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</si>
  <si>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</si>
  <si>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</si>
  <si>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</si>
  <si>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</si>
  <si>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</si>
  <si>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</si>
  <si>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</si>
  <si>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</si>
  <si>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</si>
  <si>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</si>
  <si>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</si>
  <si>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</si>
  <si>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</si>
  <si>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</si>
  <si>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</si>
  <si>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</si>
  <si>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</si>
  <si>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</si>
  <si>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</si>
  <si>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</si>
  <si>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</si>
  <si>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</si>
  <si>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</si>
  <si>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</si>
  <si>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</si>
  <si>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</si>
  <si>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</si>
  <si>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</si>
  <si>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</si>
  <si>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</si>
  <si>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</si>
  <si>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</si>
  <si>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</si>
  <si>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</si>
  <si>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</si>
  <si>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</si>
  <si>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</si>
  <si>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</si>
  <si>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</si>
  <si>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</si>
  <si>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</si>
  <si>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</si>
  <si>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</si>
  <si>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</si>
  <si>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</si>
  <si>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</si>
  <si>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</si>
  <si>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</si>
  <si>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</si>
  <si>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</si>
  <si>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</si>
  <si>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</si>
  <si>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</si>
  <si>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</si>
  <si>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</si>
  <si>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</si>
  <si>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</si>
  <si>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</si>
  <si>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</si>
  <si>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</si>
  <si>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</si>
  <si>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</si>
  <si>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</si>
  <si>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</si>
  <si>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</si>
  <si>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</si>
  <si>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</si>
  <si>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</si>
  <si>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</si>
  <si>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</si>
  <si>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</si>
  <si>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</si>
  <si>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</si>
  <si>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</si>
  <si>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</si>
  <si>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</si>
  <si>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</si>
  <si>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</si>
  <si>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</si>
  <si>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</si>
  <si>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</si>
  <si>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</si>
  <si>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</si>
  <si>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</si>
  <si>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</si>
  <si>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</si>
  <si>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</si>
  <si>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</si>
  <si>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</si>
  <si>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</si>
  <si>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</si>
  <si>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</si>
  <si>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</si>
  <si>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</si>
  <si>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</si>
  <si>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</si>
  <si>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</si>
  <si>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</si>
  <si>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</si>
  <si>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</si>
  <si>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</si>
  <si>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</si>
  <si>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</si>
  <si>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</si>
  <si>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</si>
  <si>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</si>
  <si>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</si>
  <si>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</si>
  <si>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</si>
  <si>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</si>
  <si>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</si>
  <si>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</si>
  <si>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</si>
  <si>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</si>
  <si>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</si>
  <si>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</si>
  <si>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</si>
  <si>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</si>
  <si>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</si>
  <si>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</si>
  <si>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</si>
  <si>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</si>
  <si>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</si>
  <si>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</si>
  <si>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</si>
  <si>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</si>
  <si>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</si>
  <si>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</si>
  <si>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</si>
  <si>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</si>
  <si>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</si>
  <si>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</si>
  <si>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</si>
  <si>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</si>
  <si>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</si>
  <si>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</si>
  <si>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</si>
  <si>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</si>
  <si>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</si>
  <si>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</si>
  <si>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</si>
  <si>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</si>
  <si>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</si>
  <si>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</si>
  <si>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</si>
  <si>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</si>
  <si>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</si>
  <si>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</si>
  <si>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</si>
  <si>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</si>
  <si>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</si>
  <si>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</si>
  <si>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</si>
  <si>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</si>
  <si>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</si>
  <si>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</si>
  <si>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</si>
  <si>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</si>
  <si>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</si>
  <si>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</si>
  <si>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</si>
  <si>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</si>
  <si>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</si>
  <si>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</si>
  <si>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</si>
  <si>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</si>
  <si>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</si>
  <si>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</si>
  <si>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</si>
  <si>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</si>
  <si>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</si>
  <si>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</si>
  <si>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</si>
  <si>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</si>
  <si>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</si>
  <si>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</si>
  <si>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</si>
  <si>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</si>
  <si>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</si>
  <si>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</si>
  <si>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</si>
  <si>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</si>
  <si>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</si>
  <si>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</si>
  <si>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</si>
  <si>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</si>
  <si>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</si>
  <si>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</si>
  <si>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</si>
  <si>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</si>
  <si>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</si>
  <si>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</si>
  <si>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</si>
  <si>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</si>
  <si>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</si>
  <si>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</si>
  <si>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</si>
  <si>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</si>
  <si>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</si>
  <si>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</si>
  <si>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</si>
  <si>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</si>
  <si>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</si>
  <si>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</si>
  <si>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</si>
  <si>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</si>
  <si>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</si>
  <si>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</si>
  <si>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</si>
  <si>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</si>
  <si>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</si>
  <si>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</si>
  <si>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</si>
  <si>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</si>
  <si>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</si>
  <si>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</si>
  <si>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</si>
  <si>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</si>
  <si>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</si>
  <si>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</si>
  <si>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</si>
  <si>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</si>
  <si>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</si>
  <si>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</si>
  <si>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</si>
  <si>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</si>
  <si>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</si>
  <si>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</si>
  <si>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</si>
  <si>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</si>
  <si>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</si>
  <si>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</si>
  <si>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</si>
  <si>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</si>
  <si>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</si>
  <si>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</si>
  <si>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</si>
  <si>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</si>
  <si>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</si>
  <si>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</si>
  <si>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</si>
  <si>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</si>
  <si>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</si>
  <si>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</si>
  <si>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</si>
  <si>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</si>
  <si>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</si>
  <si>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</si>
  <si>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</si>
  <si>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</si>
  <si>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</si>
  <si>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</si>
  <si>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</si>
  <si>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</si>
  <si>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</si>
  <si>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</si>
  <si>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</si>
  <si>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</si>
  <si>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</si>
  <si>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</si>
  <si>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</si>
  <si>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</si>
  <si>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</si>
  <si>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</si>
  <si>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</si>
  <si>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</si>
  <si>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</si>
  <si>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</si>
  <si>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</si>
  <si>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</si>
  <si>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</si>
  <si>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</si>
  <si>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</si>
  <si>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</si>
  <si>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</si>
  <si>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</si>
  <si>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</si>
  <si>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</si>
  <si>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</si>
  <si>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</si>
  <si>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</si>
  <si>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</si>
  <si>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</si>
  <si>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</si>
  <si>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</si>
  <si>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</si>
  <si>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</si>
  <si>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</si>
  <si>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</si>
  <si>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</si>
  <si>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</si>
  <si>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</si>
  <si>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</si>
  <si>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</si>
  <si>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</si>
  <si>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</si>
  <si>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</si>
  <si>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</si>
  <si>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</si>
  <si>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</si>
  <si>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</si>
  <si>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</si>
  <si>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</si>
  <si>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</si>
  <si>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</si>
  <si>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</si>
  <si>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</si>
  <si>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</si>
  <si>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</si>
  <si>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</si>
  <si>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</si>
  <si>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</si>
  <si>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</si>
  <si>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</si>
  <si>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</si>
  <si>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</si>
  <si>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</si>
  <si>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</si>
  <si>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</si>
  <si>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</si>
  <si>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</si>
  <si>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</si>
  <si>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</si>
  <si>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</si>
  <si>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</si>
  <si>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</si>
  <si>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</si>
  <si>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</si>
  <si>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</si>
  <si>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</si>
  <si>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</si>
  <si>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</si>
  <si>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</si>
  <si>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</si>
  <si>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</si>
  <si>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</si>
  <si>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</si>
  <si>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</si>
  <si>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</si>
  <si>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</si>
  <si>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</si>
  <si>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</si>
  <si>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</si>
  <si>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</si>
  <si>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</si>
  <si>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</si>
  <si>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</si>
  <si>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</si>
  <si>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</si>
  <si>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</si>
  <si>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</si>
  <si>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</si>
  <si>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</si>
  <si>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</si>
  <si>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</si>
  <si>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</si>
  <si>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</si>
  <si>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</si>
  <si>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</si>
  <si>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</si>
  <si>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</si>
  <si>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</si>
  <si>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</si>
  <si>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</si>
  <si>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</si>
  <si>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</si>
  <si>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</si>
  <si>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</si>
  <si>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</si>
  <si>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</si>
  <si>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</si>
  <si>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</si>
  <si>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</si>
  <si>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</si>
  <si>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</si>
  <si>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</si>
  <si>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</si>
  <si>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</si>
  <si>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</si>
  <si>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</si>
  <si>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</si>
  <si>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</si>
  <si>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</si>
  <si>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</si>
  <si>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</si>
  <si>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</si>
  <si>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</si>
  <si>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</si>
  <si>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</si>
  <si>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</si>
  <si>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</si>
  <si>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</si>
  <si>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</si>
  <si>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</si>
  <si>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</si>
  <si>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</si>
  <si>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</si>
  <si>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</si>
  <si>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</si>
  <si>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</si>
  <si>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</si>
  <si>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</si>
  <si>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</si>
  <si>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</si>
  <si>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</si>
  <si>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</si>
  <si>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</si>
  <si>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</si>
  <si>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</si>
  <si>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</si>
  <si>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</si>
  <si>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</si>
  <si>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</si>
  <si>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</si>
  <si>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</si>
  <si>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</si>
  <si>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</si>
  <si>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</si>
  <si>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</si>
  <si>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</si>
  <si>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</si>
  <si>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</si>
  <si>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</si>
  <si>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</si>
  <si>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</si>
  <si>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</si>
  <si>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</si>
  <si>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</si>
  <si>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</si>
  <si>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</si>
  <si>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</si>
  <si>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</si>
  <si>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</si>
  <si>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</si>
  <si>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</si>
  <si>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</si>
  <si>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</si>
  <si>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</si>
  <si>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</si>
  <si>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</si>
  <si>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</si>
  <si>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</si>
  <si>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</si>
  <si>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</si>
  <si>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</si>
  <si>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</si>
  <si>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</si>
  <si>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</si>
  <si>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</si>
  <si>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</si>
  <si>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</si>
  <si>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</si>
  <si>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</si>
  <si>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</si>
  <si>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</si>
  <si>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</si>
  <si>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</si>
  <si>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</si>
  <si>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</si>
  <si>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</si>
  <si>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</si>
  <si>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</si>
  <si>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</si>
  <si>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</si>
  <si>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</si>
  <si>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</si>
  <si>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</si>
  <si>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</si>
  <si>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</si>
  <si>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</si>
  <si>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</si>
  <si>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</si>
  <si>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</si>
  <si>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</si>
  <si>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</si>
  <si>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</si>
  <si>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</si>
  <si>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</si>
  <si>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</si>
  <si>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</si>
  <si>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</si>
  <si>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</si>
  <si>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</si>
  <si>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</si>
  <si>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</si>
  <si>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</si>
  <si>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</si>
  <si>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</si>
  <si>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</si>
  <si>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</si>
  <si>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</si>
  <si>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</si>
  <si>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</si>
  <si>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</si>
  <si>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</si>
  <si>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</si>
  <si>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</si>
  <si>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</si>
  <si>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</si>
  <si>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</si>
  <si>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</si>
  <si>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</si>
  <si>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</si>
  <si>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</si>
  <si>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</si>
  <si>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</si>
  <si>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</si>
  <si>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</si>
  <si>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</si>
  <si>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</si>
  <si>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</si>
  <si>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</si>
  <si>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</si>
  <si>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</si>
  <si>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</si>
  <si>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</si>
  <si>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</si>
  <si>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</si>
  <si>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</si>
  <si>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</si>
  <si>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</si>
  <si>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</si>
  <si>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</si>
  <si>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</si>
  <si>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</si>
  <si>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</si>
  <si>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</si>
  <si>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</si>
  <si>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</si>
  <si>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</si>
  <si>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</si>
  <si>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</si>
  <si>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</si>
  <si>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</si>
  <si>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</si>
  <si>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</si>
  <si>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</si>
  <si>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</si>
  <si>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</si>
  <si>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</si>
  <si>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</si>
  <si>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</si>
  <si>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</si>
  <si>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</si>
  <si>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</si>
  <si>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</si>
  <si>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</si>
  <si>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</si>
  <si>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</si>
  <si>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</si>
  <si>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</si>
  <si>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</si>
  <si>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</si>
  <si>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</si>
  <si>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</si>
  <si>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</si>
  <si>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</si>
  <si>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</si>
  <si>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</si>
  <si>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</si>
  <si>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</si>
  <si>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</si>
  <si>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</si>
  <si>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</si>
  <si>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</si>
  <si>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</si>
  <si>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</si>
  <si>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</si>
  <si>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</si>
  <si>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</si>
  <si>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</si>
  <si>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</si>
  <si>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</si>
  <si>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</si>
  <si>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</si>
  <si>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</si>
  <si>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</si>
  <si>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</si>
  <si>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</si>
  <si>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</si>
  <si>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</si>
  <si>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</si>
  <si>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</si>
  <si>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</si>
  <si>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</si>
  <si>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</si>
  <si>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</si>
  <si>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</si>
  <si>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</si>
  <si>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</si>
  <si>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</si>
  <si>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</si>
  <si>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</si>
  <si>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</si>
  <si>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</si>
  <si>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</si>
  <si>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</si>
  <si>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</si>
  <si>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</si>
  <si>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</si>
  <si>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</si>
  <si>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</si>
  <si>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</si>
  <si>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</si>
  <si>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</si>
  <si>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</si>
  <si>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</si>
  <si>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</si>
  <si>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</si>
  <si>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</si>
  <si>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</si>
  <si>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</si>
  <si>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</si>
  <si>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</si>
  <si>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</si>
  <si>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</si>
  <si>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</si>
  <si>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</si>
  <si>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</si>
  <si>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</si>
  <si>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</si>
  <si>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</si>
  <si>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</si>
  <si>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</si>
  <si>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</si>
  <si>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</si>
  <si>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</si>
  <si>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</si>
  <si>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</si>
  <si>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</si>
  <si>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</si>
  <si>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</si>
  <si>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</si>
  <si>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</si>
  <si>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</si>
  <si>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</si>
  <si>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</si>
  <si>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</si>
  <si>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</si>
  <si>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</si>
  <si>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</si>
  <si>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</si>
  <si>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</si>
  <si>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</si>
  <si>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</si>
  <si>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</si>
  <si>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</si>
  <si>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</si>
  <si>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</si>
  <si>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</si>
  <si>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</si>
  <si>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</si>
  <si>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</si>
  <si>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</si>
  <si>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</si>
  <si>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</si>
  <si>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</si>
  <si>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</si>
  <si>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</si>
  <si>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</si>
  <si>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</si>
  <si>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</si>
  <si>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</si>
  <si>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</si>
  <si>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</si>
  <si>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</si>
  <si>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</si>
  <si>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</si>
  <si>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</si>
  <si>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</si>
  <si>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</si>
  <si>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</si>
  <si>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</si>
  <si>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</si>
  <si>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</si>
  <si>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</si>
  <si>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</si>
  <si>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</si>
  <si>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</si>
  <si>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</si>
  <si>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</si>
  <si>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</si>
  <si>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</si>
  <si>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</si>
  <si>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</si>
  <si>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</si>
  <si>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</si>
  <si>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</si>
  <si>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</si>
  <si>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</si>
  <si>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</si>
  <si>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</si>
  <si>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</si>
  <si>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</si>
  <si>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</si>
  <si>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</si>
  <si>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</si>
  <si>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</si>
  <si>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</si>
  <si>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</si>
  <si>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</si>
  <si>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</si>
  <si>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</si>
  <si>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</si>
  <si>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</si>
  <si>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</si>
  <si>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</si>
  <si>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</si>
  <si>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</si>
  <si>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</si>
  <si>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</si>
  <si>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</si>
  <si>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</si>
  <si>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</si>
  <si>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</si>
  <si>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</si>
  <si>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</si>
  <si>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</si>
  <si>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</si>
  <si>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</si>
  <si>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</si>
  <si>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</si>
  <si>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</si>
  <si>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</si>
  <si>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</si>
  <si>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</si>
  <si>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</si>
  <si>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</si>
  <si>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</si>
  <si>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</si>
  <si>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</si>
  <si>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</si>
  <si>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</si>
  <si>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</si>
  <si>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</si>
  <si>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</si>
  <si>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</si>
  <si>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</si>
  <si>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</si>
  <si>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</si>
  <si>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</si>
  <si>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</si>
  <si>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</si>
  <si>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</si>
  <si>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</si>
  <si>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</si>
  <si>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</si>
  <si>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</si>
  <si>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</si>
  <si>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</si>
  <si>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</si>
  <si>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</si>
  <si>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</si>
  <si>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</si>
  <si>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</si>
  <si>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</si>
  <si>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</si>
  <si>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</si>
  <si>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</si>
  <si>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</si>
  <si>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</si>
  <si>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</si>
  <si>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</si>
  <si>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</si>
  <si>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</si>
  <si>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</si>
  <si>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</si>
  <si>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</si>
  <si>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</si>
  <si>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</si>
  <si>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</si>
  <si>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</si>
  <si>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</si>
  <si>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</si>
  <si>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</si>
  <si>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</si>
  <si>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</si>
  <si>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</si>
  <si>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</si>
  <si>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</si>
  <si>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</si>
  <si>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</si>
  <si>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</si>
  <si>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</si>
  <si>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</si>
  <si>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</si>
  <si>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</si>
  <si>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</si>
  <si>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</si>
  <si>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</si>
  <si>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</si>
  <si>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</si>
  <si>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</si>
  <si>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</si>
  <si>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</si>
  <si>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</si>
  <si>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</si>
  <si>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</si>
  <si>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</si>
  <si>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</si>
  <si>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</si>
  <si>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</si>
  <si>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</si>
  <si>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</si>
  <si>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</si>
  <si>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</si>
  <si>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</si>
  <si>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</si>
  <si>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</si>
  <si>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</si>
  <si>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</si>
  <si>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</si>
  <si>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</si>
  <si>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</si>
  <si>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</si>
  <si>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</si>
  <si>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</si>
  <si>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</si>
  <si>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</si>
  <si>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</si>
  <si>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</si>
  <si>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</si>
  <si>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</si>
  <si>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</si>
  <si>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</si>
  <si>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</si>
  <si>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</si>
  <si>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</si>
  <si>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</si>
  <si>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</si>
  <si>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</si>
  <si>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</si>
  <si>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</si>
  <si>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</si>
  <si>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</si>
  <si>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</si>
  <si>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</si>
  <si>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</si>
  <si>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</si>
  <si>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</si>
  <si>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</si>
  <si>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</si>
  <si>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</si>
  <si>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</si>
  <si>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</si>
  <si>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</si>
  <si>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</si>
  <si>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</si>
  <si>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</si>
  <si>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</si>
  <si>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</si>
  <si>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</si>
  <si>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</si>
  <si>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</si>
  <si>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</si>
  <si>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</si>
  <si>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</si>
  <si>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</si>
  <si>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</si>
  <si>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</si>
  <si>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</si>
  <si>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</si>
  <si>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</si>
  <si>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</si>
  <si>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</si>
  <si>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</si>
  <si>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</si>
  <si>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</si>
  <si>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</si>
  <si>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</si>
  <si>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</si>
  <si>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</si>
  <si>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</si>
  <si>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</si>
  <si>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</si>
  <si>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</si>
  <si>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</si>
  <si>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</si>
  <si>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</si>
  <si>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</si>
  <si>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</si>
  <si>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</si>
  <si>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</si>
  <si>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</si>
  <si>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</si>
  <si>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</si>
  <si>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</si>
  <si>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</si>
  <si>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</si>
  <si>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</si>
  <si>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</si>
  <si>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</si>
  <si>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</si>
  <si>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</si>
  <si>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</si>
  <si>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</si>
  <si>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</si>
  <si>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</si>
  <si>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</si>
  <si>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</si>
  <si>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</si>
  <si>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</si>
  <si>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</si>
  <si>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</si>
  <si>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</si>
  <si>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</si>
  <si>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</si>
  <si>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</si>
  <si>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</si>
  <si>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</si>
  <si>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</si>
  <si>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</si>
  <si>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</si>
  <si>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</si>
  <si>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</si>
  <si>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</si>
  <si>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</si>
  <si>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</si>
  <si>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</si>
  <si>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</si>
  <si>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</si>
  <si>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</si>
  <si>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</si>
  <si>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</si>
  <si>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</si>
  <si>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</si>
  <si>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</si>
  <si>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</si>
  <si>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</si>
  <si>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</si>
  <si>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</si>
  <si>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</si>
  <si>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</si>
  <si>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</si>
  <si>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</si>
  <si>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</si>
  <si>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</si>
  <si>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</si>
  <si>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</si>
  <si>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</si>
  <si>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</si>
  <si>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</si>
  <si>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</si>
  <si>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</si>
  <si>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</si>
  <si>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</si>
  <si>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</si>
  <si>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</si>
  <si>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</si>
  <si>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</si>
  <si>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</si>
  <si>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</si>
  <si>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</si>
  <si>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</si>
  <si>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</si>
  <si>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</si>
  <si>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</si>
  <si>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</si>
  <si>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</si>
  <si>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</si>
  <si>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</si>
  <si>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</si>
  <si>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</si>
  <si>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</si>
  <si>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</si>
  <si>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</si>
  <si>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</si>
  <si>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</si>
  <si>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</si>
  <si>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</si>
  <si>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</si>
  <si>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</si>
  <si>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</si>
  <si>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</si>
  <si>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</si>
  <si>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</si>
  <si>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</si>
  <si>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</si>
  <si>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</si>
  <si>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</si>
  <si>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</si>
  <si>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</si>
  <si>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</si>
  <si>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</si>
  <si>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</si>
  <si>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</si>
  <si>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</si>
  <si>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</si>
  <si>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</si>
  <si>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</si>
  <si>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</si>
  <si>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</si>
  <si>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</si>
  <si>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</si>
  <si>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</si>
  <si>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</si>
  <si>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</si>
  <si>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</si>
  <si>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</si>
  <si>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</si>
  <si>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</si>
  <si>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</si>
  <si>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</si>
  <si>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</si>
  <si>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</si>
  <si>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</si>
  <si>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</si>
  <si>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</si>
  <si>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</si>
  <si>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</si>
  <si>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</si>
  <si>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</si>
  <si>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</si>
  <si>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</si>
  <si>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</si>
  <si>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</si>
  <si>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</si>
  <si>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</si>
  <si>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</si>
  <si>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</si>
  <si>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</si>
  <si>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</si>
  <si>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</si>
  <si>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</si>
  <si>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</si>
  <si>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</si>
  <si>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</si>
  <si>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</si>
  <si>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</si>
  <si>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</si>
  <si>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</si>
  <si>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</si>
  <si>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</si>
  <si>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</si>
  <si>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</si>
  <si>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</si>
  <si>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</si>
  <si>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</si>
  <si>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</si>
  <si>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</si>
  <si>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</si>
  <si>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</si>
  <si>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</si>
  <si>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</si>
  <si>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</si>
  <si>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</si>
  <si>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</si>
  <si>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</si>
  <si>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</si>
  <si>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</si>
  <si>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</si>
  <si>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</si>
  <si>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</si>
  <si>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</si>
  <si>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</si>
  <si>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</si>
  <si>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</si>
  <si>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</si>
  <si>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</si>
  <si>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</si>
  <si>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</si>
  <si>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</si>
  <si>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</si>
  <si>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</si>
  <si>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</si>
  <si>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</si>
  <si>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</si>
  <si>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</si>
  <si>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</si>
  <si>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</si>
  <si>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</si>
  <si>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</si>
  <si>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</si>
  <si>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</si>
  <si>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</si>
  <si>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</si>
  <si>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</si>
  <si>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</si>
  <si>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</si>
  <si>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</si>
  <si>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</si>
  <si>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</si>
  <si>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</si>
  <si>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</si>
  <si>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</si>
  <si>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</si>
  <si>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</si>
  <si>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</si>
  <si>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</si>
  <si>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</si>
  <si>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</si>
  <si>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</si>
  <si>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</si>
  <si>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</si>
  <si>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</si>
  <si>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</si>
  <si>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</si>
  <si>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</si>
  <si>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</si>
  <si>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</si>
  <si>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</si>
  <si>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</si>
  <si>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</si>
  <si>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</si>
  <si>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</si>
  <si>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</si>
  <si>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</si>
  <si>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</si>
  <si>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</si>
  <si>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</si>
  <si>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</si>
  <si>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</si>
  <si>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</si>
  <si>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</si>
  <si>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</si>
  <si>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</si>
  <si>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</si>
  <si>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</si>
  <si>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</si>
  <si>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</si>
  <si>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</si>
  <si>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</si>
  <si>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</si>
  <si>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</si>
  <si>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</si>
  <si>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</si>
  <si>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</si>
  <si>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</si>
  <si>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</si>
  <si>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</si>
  <si>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</si>
  <si>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</si>
  <si>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</si>
  <si>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</si>
  <si>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</si>
  <si>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</si>
  <si>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</si>
  <si>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</si>
  <si>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</si>
  <si>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</si>
  <si>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</si>
  <si>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</si>
  <si>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</si>
  <si>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</si>
  <si>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</si>
  <si>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</si>
  <si>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</si>
  <si>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</si>
  <si>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</si>
  <si>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</si>
  <si>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</si>
  <si>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</si>
  <si>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</si>
  <si>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</si>
  <si>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</si>
  <si>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</si>
  <si>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</si>
  <si>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</si>
  <si>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</si>
  <si>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</si>
  <si>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</si>
  <si>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</si>
  <si>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</si>
  <si>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</si>
  <si>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</si>
  <si>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</si>
  <si>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</si>
  <si>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</si>
  <si>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</si>
  <si>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</si>
  <si>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</si>
  <si>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</si>
  <si>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</si>
  <si>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</si>
  <si>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</si>
  <si>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</si>
  <si>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</si>
  <si>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</si>
  <si>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</si>
  <si>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</si>
  <si>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</si>
  <si>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</si>
  <si>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</si>
  <si>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</si>
  <si>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</si>
  <si>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</si>
  <si>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</si>
  <si>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</si>
  <si>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</si>
  <si>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</si>
  <si>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</si>
  <si>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</si>
  <si>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</si>
  <si>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</si>
  <si>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</si>
  <si>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</si>
  <si>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</si>
  <si>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</si>
  <si>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</si>
  <si>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</si>
  <si>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</si>
  <si>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</si>
  <si>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</si>
  <si>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</si>
  <si>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</si>
  <si>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</si>
  <si>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</si>
  <si>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</si>
  <si>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</si>
  <si>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</si>
  <si>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</si>
  <si>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</si>
  <si>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</si>
  <si>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</si>
  <si>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</si>
  <si>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</si>
  <si>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</si>
  <si>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</si>
  <si>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</si>
  <si>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</si>
  <si>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</si>
  <si>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</si>
  <si>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</si>
  <si>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</si>
  <si>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</si>
  <si>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</si>
  <si>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</si>
  <si>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</si>
  <si>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</si>
  <si>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</si>
  <si>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</si>
  <si>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</si>
  <si>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</si>
  <si>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</si>
  <si>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</si>
  <si>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</si>
  <si>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</si>
  <si>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</si>
  <si>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</si>
  <si>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</si>
  <si>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</si>
  <si>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</si>
  <si>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</si>
  <si>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</si>
  <si>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</si>
  <si>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</si>
  <si>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</si>
  <si>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</si>
  <si>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</si>
  <si>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</si>
  <si>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</si>
  <si>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</si>
  <si>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</si>
  <si>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</si>
  <si>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</si>
  <si>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</si>
  <si>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</si>
  <si>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</si>
  <si>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</si>
  <si>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</si>
  <si>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</si>
  <si>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</si>
  <si>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</si>
  <si>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</si>
  <si>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</si>
  <si>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</si>
  <si>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</si>
  <si>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</si>
  <si>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</si>
  <si>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</si>
  <si>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</si>
  <si>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</si>
  <si>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</si>
  <si>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</si>
  <si>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</si>
  <si>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</si>
  <si>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</si>
  <si>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</si>
  <si>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</si>
  <si>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</si>
  <si>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</si>
  <si>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</si>
  <si>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</si>
  <si>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</si>
  <si>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</si>
  <si>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</si>
  <si>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</si>
  <si>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</si>
  <si>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</si>
  <si>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</si>
  <si>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</si>
  <si>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</si>
  <si>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</si>
  <si>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</si>
  <si>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</si>
  <si>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</si>
  <si>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</si>
  <si>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</si>
  <si>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</si>
  <si>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</si>
  <si>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</si>
  <si>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</si>
  <si>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</si>
  <si>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</si>
  <si>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</si>
  <si>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</si>
  <si>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</si>
  <si>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</si>
  <si>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</si>
  <si>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</si>
  <si>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</si>
  <si>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</si>
  <si>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</si>
  <si>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</si>
  <si>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</si>
  <si>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</si>
  <si>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</si>
  <si>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</si>
  <si>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</si>
  <si>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</si>
  <si>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</si>
  <si>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</si>
  <si>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</si>
  <si>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</si>
  <si>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</si>
  <si>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</si>
  <si>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</si>
  <si>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</si>
  <si>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</si>
  <si>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</si>
  <si>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</si>
  <si>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</si>
  <si>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</si>
  <si>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</si>
  <si>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</si>
  <si>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</si>
  <si>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</si>
  <si>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</si>
  <si>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</si>
  <si>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</si>
  <si>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</si>
  <si>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</si>
  <si>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</si>
  <si>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</si>
  <si>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</si>
  <si>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</si>
  <si>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</si>
  <si>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</si>
  <si>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</si>
  <si>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</si>
  <si>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</si>
  <si>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</si>
  <si>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</si>
  <si>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</si>
  <si>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</si>
  <si>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</si>
  <si>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</si>
  <si>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</si>
  <si>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</si>
  <si>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</si>
  <si>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</si>
  <si>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</si>
  <si>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</si>
  <si>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</si>
  <si>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</si>
  <si>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</si>
  <si>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</si>
  <si>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</si>
  <si>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</si>
  <si>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</si>
  <si>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</si>
  <si>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</si>
  <si>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</si>
  <si>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</si>
  <si>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</si>
  <si>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</si>
  <si>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</si>
  <si>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</si>
  <si>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</si>
  <si>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</si>
  <si>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</si>
  <si>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</si>
  <si>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</si>
  <si>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</si>
  <si>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</si>
  <si>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</si>
  <si>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</si>
  <si>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</si>
  <si>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</si>
  <si>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</si>
  <si>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</si>
  <si>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</si>
  <si>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</si>
  <si>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</si>
  <si>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</si>
  <si>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</si>
  <si>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</si>
  <si>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</si>
  <si>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</si>
  <si>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</si>
  <si>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</si>
  <si>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</si>
  <si>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</si>
  <si>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</si>
  <si>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</si>
  <si>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</si>
  <si>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</si>
  <si>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</si>
  <si>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</si>
  <si>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</si>
  <si>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</si>
  <si>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</si>
  <si>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</si>
  <si>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</si>
  <si>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</si>
  <si>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</si>
  <si>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</si>
  <si>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</si>
  <si>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</si>
  <si>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</si>
  <si>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</si>
  <si>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</si>
  <si>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</si>
  <si>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</si>
  <si>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</si>
  <si>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</si>
  <si>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</si>
  <si>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</si>
  <si>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</si>
  <si>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</si>
  <si>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</si>
  <si>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</si>
  <si>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</si>
  <si>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</si>
  <si>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</si>
  <si>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</si>
  <si>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</si>
  <si>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</si>
  <si>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</si>
  <si>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</si>
  <si>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</si>
  <si>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</si>
  <si>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</si>
  <si>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</si>
  <si>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</si>
  <si>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</si>
  <si>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</si>
  <si>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</si>
  <si>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</si>
  <si>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</si>
  <si>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</si>
  <si>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</si>
  <si>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</si>
  <si>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</si>
  <si>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</si>
  <si>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</si>
  <si>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</si>
  <si>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</si>
  <si>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</si>
  <si>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</si>
  <si>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</si>
  <si>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</si>
  <si>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</si>
  <si>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</si>
  <si>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</si>
  <si>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</si>
  <si>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</si>
  <si>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</si>
  <si>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</si>
  <si>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</si>
  <si>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</si>
  <si>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</si>
  <si>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</si>
  <si>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</si>
  <si>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</si>
  <si>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</si>
  <si>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</si>
  <si>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</si>
  <si>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</si>
  <si>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</si>
  <si>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</si>
  <si>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</si>
  <si>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</si>
  <si>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</si>
  <si>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</si>
  <si>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</si>
  <si>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</si>
  <si>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</si>
  <si>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</si>
  <si>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</si>
  <si>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</si>
  <si>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</si>
  <si>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</si>
  <si>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</si>
  <si>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</si>
  <si>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</si>
  <si>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</si>
  <si>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</si>
  <si>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</si>
  <si>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</si>
  <si>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</si>
  <si>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</si>
  <si>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</si>
  <si>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</si>
  <si>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</si>
  <si>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</si>
  <si>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</si>
  <si>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</si>
  <si>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</si>
  <si>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</si>
  <si>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</si>
  <si>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</si>
  <si>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</si>
  <si>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</si>
  <si>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</si>
  <si>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</si>
  <si>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</si>
  <si>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</si>
  <si>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</si>
  <si>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</si>
  <si>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</si>
  <si>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</si>
  <si>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</si>
  <si>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</si>
  <si>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</si>
  <si>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</si>
  <si>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</si>
  <si>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</si>
  <si>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</si>
  <si>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</si>
  <si>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</si>
  <si>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</si>
  <si>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</si>
  <si>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</si>
  <si>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</si>
  <si>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</si>
  <si>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</si>
  <si>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</si>
  <si>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</si>
  <si>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</si>
  <si>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</si>
  <si>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</si>
  <si>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</si>
  <si>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</si>
  <si>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</si>
  <si>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</si>
  <si>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</si>
  <si>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</si>
  <si>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</si>
  <si>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</si>
  <si>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</si>
  <si>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</si>
  <si>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</si>
  <si>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</si>
  <si>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</si>
  <si>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</si>
  <si>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</si>
  <si>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</si>
  <si>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</si>
  <si>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</si>
  <si>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</si>
  <si>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</si>
  <si>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</si>
  <si>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</si>
  <si>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</si>
  <si>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</si>
  <si>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</si>
  <si>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</si>
  <si>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</si>
  <si>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</si>
  <si>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</si>
  <si>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</si>
  <si>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</si>
  <si>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</si>
  <si>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</si>
  <si>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</si>
  <si>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</si>
  <si>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</si>
  <si>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</si>
  <si>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</si>
  <si>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</si>
  <si>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</si>
  <si>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</si>
  <si>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</si>
  <si>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</si>
  <si>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</si>
  <si>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</si>
  <si>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</si>
  <si>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</si>
  <si>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</si>
  <si>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</si>
  <si>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</si>
  <si>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</si>
  <si>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</si>
  <si>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</si>
  <si>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</si>
  <si>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</si>
  <si>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</si>
  <si>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</si>
  <si>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</si>
  <si>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</si>
  <si>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</si>
  <si>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</si>
  <si>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</si>
  <si>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</si>
  <si>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</si>
  <si>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</si>
  <si>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</si>
  <si>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</si>
  <si>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</si>
  <si>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</si>
  <si>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</si>
  <si>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</si>
  <si>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</si>
  <si>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</si>
  <si>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</si>
  <si>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</si>
  <si>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</si>
  <si>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</si>
  <si>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</si>
  <si>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</si>
  <si>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</si>
  <si>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</si>
  <si>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</si>
  <si>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</si>
  <si>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</si>
  <si>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</si>
  <si>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</si>
  <si>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</si>
  <si>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</si>
  <si>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</si>
  <si>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</si>
  <si>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</si>
  <si>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</si>
  <si>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</si>
  <si>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</si>
  <si>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</si>
  <si>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</si>
  <si>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</si>
  <si>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</si>
  <si>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</si>
  <si>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</si>
  <si>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</si>
  <si>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</si>
  <si>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</si>
  <si>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</si>
  <si>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</si>
  <si>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</si>
  <si>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</si>
  <si>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</si>
  <si>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</si>
  <si>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</si>
  <si>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</si>
  <si>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</si>
  <si>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</si>
  <si>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</si>
  <si>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</si>
  <si>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</si>
  <si>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</si>
  <si>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</si>
  <si>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</si>
  <si>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</si>
  <si>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</si>
  <si>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</si>
  <si>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</si>
  <si>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</si>
  <si>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</si>
  <si>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</si>
  <si>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</si>
  <si>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</si>
  <si>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</si>
  <si>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</si>
  <si>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</si>
  <si>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</si>
  <si>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</si>
  <si>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</si>
  <si>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</si>
  <si>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</si>
  <si>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</si>
  <si>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</si>
  <si>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</si>
  <si>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</si>
  <si>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</si>
  <si>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</si>
  <si>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</si>
  <si>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</si>
  <si>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</si>
  <si>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</si>
  <si>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</si>
  <si>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</si>
  <si>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</si>
  <si>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</si>
  <si>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</si>
  <si>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</si>
  <si>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</si>
  <si>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</si>
  <si>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</si>
  <si>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</si>
  <si>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</si>
  <si>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</si>
  <si>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</si>
  <si>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</si>
  <si>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</si>
  <si>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</si>
  <si>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</si>
  <si>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</si>
  <si>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</si>
  <si>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</si>
  <si>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</si>
  <si>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</si>
  <si>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</si>
  <si>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</si>
  <si>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</si>
  <si>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</si>
  <si>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</si>
  <si>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</si>
  <si>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</si>
  <si>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</si>
  <si>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</si>
  <si>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</si>
  <si>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</si>
  <si>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</si>
  <si>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</si>
  <si>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</si>
  <si>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</si>
  <si>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</si>
  <si>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</si>
  <si>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</si>
  <si>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</si>
  <si>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</si>
  <si>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</si>
  <si>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</si>
  <si>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</si>
  <si>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</si>
  <si>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</si>
  <si>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</si>
  <si>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</si>
  <si>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</si>
  <si>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</si>
  <si>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</si>
  <si>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</si>
  <si>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</si>
  <si>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</si>
  <si>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</si>
  <si>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</si>
  <si>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</si>
  <si>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</si>
  <si>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</si>
  <si>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</si>
  <si>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</si>
  <si>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</si>
  <si>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</si>
  <si>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</si>
  <si>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</si>
  <si>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</si>
  <si>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</si>
  <si>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</si>
  <si>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</si>
  <si>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</si>
  <si>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</si>
  <si>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</si>
  <si>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</si>
  <si>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</si>
  <si>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</si>
  <si>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</si>
  <si>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</si>
  <si>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</si>
  <si>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</si>
  <si>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</si>
  <si>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</si>
  <si>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</si>
  <si>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</si>
  <si>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</si>
  <si>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</si>
  <si>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</si>
  <si>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</si>
  <si>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</si>
  <si>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</si>
  <si>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</si>
  <si>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</si>
  <si>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</si>
  <si>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</si>
  <si>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</si>
  <si>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</si>
  <si>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</si>
  <si>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</si>
  <si>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</si>
  <si>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</si>
  <si>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</si>
  <si>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</si>
  <si>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</si>
  <si>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</si>
  <si>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</si>
  <si>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</si>
  <si>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</si>
  <si>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</si>
  <si>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</si>
  <si>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</si>
  <si>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</si>
  <si>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</si>
  <si>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</si>
  <si>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</si>
  <si>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</si>
  <si>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</si>
  <si>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</si>
  <si>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</si>
  <si>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</si>
  <si>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</si>
  <si>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</si>
  <si>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</si>
  <si>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</si>
  <si>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</si>
  <si>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</si>
  <si>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</si>
  <si>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</si>
  <si>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</si>
  <si>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</si>
  <si>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</si>
  <si>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</si>
  <si>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</si>
  <si>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</si>
  <si>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</si>
  <si>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</si>
  <si>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</si>
  <si>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</si>
  <si>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</si>
  <si>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</si>
  <si>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</si>
  <si>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</si>
  <si>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</si>
  <si>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</si>
  <si>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</si>
  <si>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</si>
  <si>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</si>
  <si>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</si>
  <si>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</si>
  <si>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</si>
  <si>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</si>
  <si>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</si>
  <si>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</si>
  <si>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</si>
  <si>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</si>
  <si>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</si>
  <si>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</si>
  <si>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</si>
  <si>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</si>
  <si>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</si>
  <si>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</si>
  <si>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</si>
  <si>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</si>
  <si>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</si>
  <si>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</si>
  <si>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</si>
  <si>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</si>
  <si>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</si>
  <si>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</si>
  <si>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</si>
  <si>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</si>
  <si>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</si>
  <si>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</si>
  <si>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</si>
  <si>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</si>
  <si>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</si>
  <si>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</si>
  <si>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</si>
  <si>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</si>
  <si>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</si>
  <si>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</si>
  <si>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</si>
  <si>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</si>
  <si>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</si>
  <si>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</si>
  <si>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</si>
  <si>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</si>
  <si>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</si>
  <si>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</si>
  <si>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</si>
  <si>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</si>
  <si>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</si>
  <si>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</si>
  <si>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</si>
  <si>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</si>
  <si>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</si>
  <si>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</si>
  <si>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</si>
  <si>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</si>
  <si>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</si>
  <si>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</si>
  <si>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</si>
  <si>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</si>
  <si>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</si>
  <si>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</si>
  <si>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</si>
  <si>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</si>
  <si>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</si>
  <si>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</si>
  <si>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</si>
  <si>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</si>
  <si>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</si>
  <si>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</si>
  <si>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</si>
  <si>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</si>
  <si>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</si>
  <si>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</si>
  <si>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</si>
  <si>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</si>
  <si>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</si>
  <si>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</si>
  <si>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</si>
  <si>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</si>
  <si>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</si>
  <si>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</si>
  <si>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</si>
  <si>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</si>
  <si>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</si>
  <si>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</si>
  <si>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</si>
  <si>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</si>
  <si>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</si>
  <si>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</si>
  <si>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</si>
  <si>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</si>
  <si>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</si>
  <si>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</si>
  <si>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</si>
  <si>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</si>
  <si>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</si>
  <si>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</si>
  <si>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</si>
  <si>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</si>
  <si>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</si>
  <si>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</si>
  <si>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</si>
  <si>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</si>
  <si>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</si>
  <si>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</si>
  <si>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</si>
  <si>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</si>
  <si>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</si>
  <si>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</si>
  <si>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</si>
  <si>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</si>
  <si>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</si>
  <si>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</si>
  <si>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</si>
  <si>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</si>
  <si>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</si>
  <si>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</si>
  <si>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</si>
  <si>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</si>
  <si>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</si>
  <si>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</si>
  <si>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</si>
  <si>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</si>
  <si>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</si>
  <si>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</si>
  <si>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</si>
  <si>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</si>
  <si>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</si>
  <si>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</si>
  <si>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</si>
  <si>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</si>
  <si>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</si>
  <si>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</si>
  <si>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</si>
  <si>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</si>
  <si>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</si>
  <si>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</si>
  <si>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</si>
  <si>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</si>
  <si>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</si>
  <si>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</si>
  <si>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</si>
  <si>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</si>
  <si>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</si>
  <si>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</si>
  <si>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</si>
  <si>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</si>
  <si>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</si>
  <si>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</si>
  <si>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</si>
  <si>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</si>
  <si>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</si>
  <si>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</si>
  <si>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</si>
  <si>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</si>
  <si>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</si>
  <si>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</si>
  <si>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</si>
  <si>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</si>
  <si>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</si>
  <si>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</si>
  <si>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</si>
  <si>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</si>
  <si>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</si>
  <si>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</si>
  <si>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</si>
  <si>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</si>
  <si>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</si>
  <si>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</si>
  <si>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</si>
  <si>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</si>
  <si>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</si>
  <si>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</si>
  <si>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</si>
  <si>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</si>
  <si>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</si>
  <si>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</si>
  <si>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</si>
  <si>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</si>
  <si>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</si>
  <si>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</si>
  <si>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</si>
  <si>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</si>
  <si>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</si>
  <si>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</si>
  <si>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</si>
  <si>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</si>
  <si>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</si>
  <si>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</si>
  <si>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</si>
  <si>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</si>
  <si>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</si>
  <si>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</si>
  <si>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</si>
  <si>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</si>
  <si>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</si>
  <si>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</si>
  <si>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</si>
  <si>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</si>
  <si>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</si>
  <si>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</si>
  <si>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</si>
  <si>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</si>
  <si>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</si>
  <si>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</si>
  <si>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</si>
  <si>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</si>
  <si>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</si>
  <si>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</si>
  <si>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</si>
  <si>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</si>
  <si>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</si>
  <si>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</si>
  <si>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</si>
  <si>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</si>
  <si>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</si>
  <si>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</si>
  <si>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</si>
  <si>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</si>
  <si>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</si>
  <si>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</si>
  <si>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</si>
  <si>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</si>
  <si>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</si>
  <si>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</si>
  <si>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</si>
  <si>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</si>
  <si>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</si>
  <si>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</si>
  <si>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</si>
  <si>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</si>
  <si>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</si>
  <si>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</si>
  <si>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</si>
  <si>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</si>
  <si>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</si>
  <si>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</si>
  <si>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</si>
  <si>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</si>
  <si>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</si>
  <si>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</si>
  <si>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</si>
  <si>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</si>
  <si>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</si>
  <si>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</si>
  <si>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</si>
  <si>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</si>
  <si>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</si>
  <si>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</si>
  <si>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</si>
  <si>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</si>
  <si>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</si>
  <si>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</si>
  <si>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</si>
  <si>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</si>
  <si>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</si>
  <si>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</si>
  <si>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</si>
  <si>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</si>
  <si>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</si>
  <si>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</si>
  <si>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</si>
  <si>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</si>
  <si>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</si>
  <si>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</si>
  <si>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</si>
  <si>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</si>
  <si>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</si>
  <si>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</si>
  <si>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</si>
  <si>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</si>
  <si>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</si>
  <si>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</si>
  <si>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</si>
  <si>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</si>
  <si>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</si>
  <si>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</si>
  <si>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</si>
  <si>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</si>
  <si>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</si>
  <si>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</si>
  <si>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</si>
  <si>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</si>
  <si>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</si>
  <si>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</si>
  <si>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</si>
  <si>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</si>
  <si>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</si>
  <si>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</si>
  <si>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</si>
  <si>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</si>
  <si>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</si>
  <si>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</si>
  <si>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</si>
  <si>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</si>
  <si>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</si>
  <si>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</si>
  <si>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</si>
  <si>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</si>
  <si>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</si>
  <si>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</si>
  <si>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</si>
  <si>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</si>
  <si>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</si>
  <si>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</si>
  <si>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</si>
  <si>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</si>
  <si>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</si>
  <si>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</si>
  <si>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</si>
  <si>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</si>
  <si>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</si>
  <si>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</si>
  <si>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</si>
  <si>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</si>
  <si>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</si>
  <si>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</si>
  <si>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</si>
  <si>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</si>
  <si>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</si>
  <si>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</si>
  <si>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</si>
  <si>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</si>
  <si>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</si>
  <si>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</si>
  <si>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</si>
  <si>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</si>
  <si>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</si>
  <si>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</si>
  <si>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</si>
  <si>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</si>
  <si>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</si>
  <si>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</si>
  <si>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</si>
  <si>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</si>
  <si>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</si>
  <si>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</si>
  <si>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</si>
  <si>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</si>
  <si>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</si>
  <si>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</si>
  <si>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</si>
  <si>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</si>
  <si>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</si>
  <si>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</si>
  <si>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</si>
  <si>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</si>
  <si>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</si>
  <si>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</si>
  <si>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</si>
  <si>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</si>
  <si>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</si>
  <si>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</si>
  <si>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</si>
  <si>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</si>
  <si>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</si>
  <si>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</si>
  <si>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</si>
  <si>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</si>
  <si>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</si>
  <si>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</si>
  <si>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</si>
  <si>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</si>
  <si>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</si>
  <si>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</si>
  <si>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</si>
  <si>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</si>
  <si>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</si>
  <si>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</si>
  <si>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</si>
  <si>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</si>
  <si>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</si>
  <si>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</si>
  <si>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</si>
  <si>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</si>
  <si>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</si>
  <si>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</si>
  <si>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</si>
  <si>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</si>
  <si>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</si>
  <si>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</si>
  <si>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</si>
  <si>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</si>
  <si>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</si>
  <si>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</si>
  <si>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</si>
  <si>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</si>
  <si>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</si>
  <si>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</si>
  <si>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</si>
  <si>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</si>
  <si>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</si>
  <si>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</si>
  <si>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</si>
  <si>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</si>
  <si>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</si>
  <si>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</si>
  <si>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</si>
  <si>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</si>
  <si>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</si>
  <si>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</si>
  <si>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</si>
  <si>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</si>
  <si>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</si>
  <si>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</si>
  <si>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</si>
  <si>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</si>
  <si>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</si>
  <si>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</si>
  <si>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</si>
  <si>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</si>
  <si>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</si>
  <si>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</si>
  <si>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</si>
  <si>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</si>
  <si>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</si>
  <si>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</si>
  <si>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</si>
  <si>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</si>
  <si>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</si>
  <si>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</si>
  <si>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</si>
  <si>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</si>
  <si>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</si>
  <si>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</si>
  <si>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</si>
  <si>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</si>
  <si>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</si>
  <si>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</si>
  <si>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</si>
  <si>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</si>
  <si>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</si>
  <si>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</si>
  <si>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</si>
  <si>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</si>
  <si>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</si>
  <si>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</si>
  <si>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</si>
  <si>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</si>
  <si>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</si>
  <si>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</si>
  <si>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</si>
  <si>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</si>
  <si>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</si>
  <si>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</si>
  <si>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</si>
  <si>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</si>
  <si>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</si>
  <si>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</si>
  <si>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</si>
  <si>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</si>
  <si>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</si>
  <si>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</si>
  <si>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</si>
  <si>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</si>
  <si>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</si>
  <si>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</si>
  <si>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</si>
  <si>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</si>
  <si>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</si>
  <si>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</si>
  <si>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</si>
  <si>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</si>
  <si>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</si>
  <si>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</si>
  <si>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</si>
  <si>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</si>
  <si>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</si>
  <si>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</si>
  <si>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</si>
  <si>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</si>
  <si>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</si>
  <si>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</si>
  <si>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</si>
  <si>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</si>
  <si>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</si>
  <si>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</si>
  <si>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</si>
  <si>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</si>
  <si>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</si>
  <si>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</si>
  <si>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</si>
  <si>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</si>
  <si>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</si>
  <si>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</si>
  <si>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</si>
  <si>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</si>
  <si>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</si>
  <si>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</si>
  <si>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</si>
  <si>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</si>
  <si>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</si>
  <si>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</si>
  <si>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</si>
  <si>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</si>
  <si>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</si>
  <si>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</si>
  <si>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</si>
  <si>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</si>
  <si>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</si>
  <si>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</si>
  <si>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</si>
  <si>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</si>
  <si>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</si>
  <si>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</si>
  <si>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</si>
  <si>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</si>
  <si>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</si>
  <si>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</si>
  <si>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</si>
  <si>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</si>
  <si>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</si>
  <si>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</si>
  <si>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</si>
  <si>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</si>
  <si>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</si>
  <si>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</si>
  <si>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</si>
  <si>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</si>
  <si>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</si>
  <si>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</si>
  <si>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</si>
  <si>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</si>
  <si>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</si>
  <si>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</si>
  <si>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</si>
  <si>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</si>
  <si>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</si>
  <si>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</si>
  <si>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</si>
  <si>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</si>
  <si>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</si>
  <si>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</si>
  <si>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</si>
  <si>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</si>
  <si>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</si>
  <si>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</si>
  <si>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</si>
  <si>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</si>
  <si>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</si>
  <si>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</si>
  <si>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</si>
  <si>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</si>
  <si>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</si>
  <si>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</si>
  <si>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</si>
  <si>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</si>
  <si>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</si>
  <si>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</si>
  <si>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</si>
  <si>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</si>
  <si>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</si>
  <si>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</si>
  <si>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</si>
  <si>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</si>
  <si>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</si>
  <si>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</si>
  <si>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</si>
  <si>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</si>
  <si>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</si>
  <si>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</si>
  <si>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</si>
  <si>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</si>
  <si>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</si>
  <si>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</si>
  <si>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</si>
  <si>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</si>
  <si>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</si>
  <si>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</si>
  <si>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</si>
  <si>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</si>
  <si>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</si>
  <si>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</si>
  <si>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</si>
  <si>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</si>
  <si>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</si>
  <si>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</si>
  <si>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</si>
  <si>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</si>
  <si>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</si>
  <si>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</si>
  <si>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</si>
  <si>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</si>
  <si>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</si>
  <si>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</si>
  <si>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</si>
  <si>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</si>
  <si>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</si>
  <si>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</si>
  <si>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</si>
  <si>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</si>
  <si>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</si>
  <si>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</si>
  <si>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</si>
  <si>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</si>
  <si>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</si>
  <si>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</si>
  <si>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</si>
  <si>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</si>
  <si>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</si>
  <si>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</si>
  <si>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</si>
  <si>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</si>
  <si>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</si>
  <si>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</si>
  <si>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</si>
  <si>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</si>
  <si>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</si>
  <si>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</si>
  <si>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</si>
  <si>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</si>
  <si>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</si>
  <si>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</si>
  <si>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</si>
  <si>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</si>
  <si>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</si>
  <si>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</si>
  <si>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</si>
  <si>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</si>
  <si>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</si>
  <si>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</si>
  <si>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</si>
  <si>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</si>
  <si>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</si>
  <si>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</si>
  <si>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</si>
  <si>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</si>
  <si>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</si>
  <si>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</si>
  <si>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</si>
  <si>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</si>
  <si>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</si>
  <si>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</si>
  <si>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</si>
  <si>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</si>
  <si>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</si>
  <si>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</si>
  <si>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</si>
  <si>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</si>
  <si>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</si>
  <si>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</si>
  <si>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</si>
  <si>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</si>
  <si>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</si>
  <si>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</si>
  <si>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</si>
  <si>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</si>
  <si>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</si>
  <si>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</si>
  <si>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</si>
  <si>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</si>
  <si>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</si>
  <si>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</si>
  <si>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</si>
  <si>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</si>
  <si>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</si>
  <si>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</si>
  <si>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</si>
  <si>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</si>
  <si>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</si>
  <si>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</si>
  <si>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</si>
  <si>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</si>
  <si>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</si>
  <si>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</si>
  <si>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</si>
  <si>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</si>
  <si>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</si>
  <si>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</si>
  <si>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</si>
  <si>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</si>
  <si>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</si>
  <si>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</si>
  <si>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</si>
  <si>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</si>
  <si>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</si>
  <si>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</si>
  <si>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</si>
  <si>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</si>
  <si>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</si>
  <si>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</si>
  <si>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</si>
  <si>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</si>
  <si>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</si>
  <si>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</si>
  <si>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</si>
  <si>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</si>
  <si>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</si>
  <si>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</si>
  <si>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</si>
  <si>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</si>
  <si>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</si>
  <si>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</si>
  <si>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</si>
  <si>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</si>
  <si>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</si>
  <si>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</si>
  <si>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</si>
  <si>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</si>
  <si>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</si>
  <si>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</si>
  <si>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</si>
  <si>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</si>
  <si>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</si>
  <si>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</si>
  <si>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</si>
  <si>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</si>
  <si>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</si>
  <si>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</si>
  <si>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</si>
  <si>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</si>
  <si>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</si>
  <si>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</si>
  <si>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</si>
  <si>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</si>
  <si>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</si>
  <si>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</si>
  <si>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</si>
  <si>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</si>
  <si>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</si>
  <si>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</si>
  <si>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</si>
  <si>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</si>
  <si>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</si>
  <si>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</si>
  <si>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</si>
  <si>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</si>
  <si>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</si>
  <si>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</si>
  <si>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</si>
  <si>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</si>
  <si>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</si>
  <si>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</si>
  <si>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</si>
  <si>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</si>
  <si>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</si>
  <si>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</si>
  <si>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</si>
  <si>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</si>
  <si>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</si>
  <si>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</si>
  <si>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</si>
  <si>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</si>
  <si>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</si>
  <si>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</si>
  <si>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</si>
  <si>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</si>
  <si>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</si>
  <si>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</si>
  <si>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</si>
  <si>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</si>
  <si>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</si>
  <si>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</si>
  <si>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</si>
  <si>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</si>
  <si>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</si>
  <si>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</si>
  <si>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</si>
  <si>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</si>
  <si>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</si>
  <si>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</si>
  <si>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</si>
  <si>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</si>
  <si>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</si>
  <si>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</si>
  <si>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</si>
  <si>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</si>
  <si>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</si>
  <si>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</si>
  <si>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</si>
  <si>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</si>
  <si>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</si>
  <si>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</si>
  <si>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</si>
  <si>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</si>
  <si>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</si>
  <si>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</si>
  <si>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</si>
  <si>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</si>
  <si>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</si>
  <si>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</si>
  <si>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</si>
  <si>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</si>
  <si>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</si>
  <si>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</si>
  <si>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</si>
  <si>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</si>
  <si>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</si>
  <si>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</si>
  <si>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</si>
  <si>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</si>
  <si>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</si>
  <si>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</si>
  <si>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</si>
  <si>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</si>
  <si>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</si>
  <si>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</si>
  <si>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</si>
  <si>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</si>
  <si>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</si>
  <si>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</si>
  <si>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</si>
  <si>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</si>
  <si>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</si>
  <si>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</si>
  <si>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</si>
  <si>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</si>
  <si>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</si>
  <si>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</si>
  <si>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</si>
  <si>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</si>
  <si>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</si>
  <si>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</si>
  <si>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</si>
  <si>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</si>
  <si>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</si>
  <si>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</si>
  <si>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</si>
  <si>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</si>
  <si>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</si>
  <si>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</si>
  <si>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</si>
  <si>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</si>
  <si>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</si>
  <si>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</si>
  <si>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</si>
  <si>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</si>
  <si>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</si>
  <si>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</si>
  <si>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</si>
  <si>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</si>
  <si>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</si>
  <si>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</si>
  <si>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</si>
  <si>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</si>
  <si>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</si>
  <si>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</si>
  <si>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</si>
  <si>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</si>
  <si>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</si>
  <si>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</si>
  <si>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</si>
  <si>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</si>
  <si>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</si>
  <si>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</si>
  <si>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</si>
  <si>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</si>
  <si>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</si>
  <si>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</si>
  <si>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</si>
  <si>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</si>
  <si>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</si>
  <si>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</si>
  <si>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</si>
  <si>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</si>
  <si>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</si>
  <si>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</si>
  <si>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</si>
  <si>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</si>
  <si>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</si>
  <si>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</si>
  <si>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</si>
  <si>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</si>
  <si>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</si>
  <si>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</si>
  <si>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</si>
  <si>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</si>
  <si>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</si>
  <si>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</si>
  <si>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</si>
  <si>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</si>
  <si>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</si>
  <si>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</si>
  <si>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</si>
  <si>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</si>
  <si>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</si>
  <si>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</si>
  <si>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</si>
  <si>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</si>
  <si>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</si>
  <si>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</si>
  <si>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</si>
  <si>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</si>
  <si>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</si>
  <si>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</si>
  <si>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</si>
  <si>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</si>
  <si>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</si>
  <si>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</si>
  <si>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</si>
  <si>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</si>
  <si>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</si>
  <si>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</si>
  <si>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</si>
  <si>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</si>
  <si>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</si>
  <si>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</si>
  <si>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</si>
  <si>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</si>
  <si>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</si>
  <si>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</si>
  <si>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</si>
  <si>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</si>
  <si>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</si>
  <si>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</si>
  <si>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</si>
  <si>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</si>
  <si>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</si>
  <si>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</si>
  <si>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</si>
  <si>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</si>
  <si>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</si>
  <si>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</si>
  <si>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</si>
  <si>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</si>
  <si>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</si>
  <si>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</si>
  <si>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</si>
  <si>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</si>
  <si>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</si>
  <si>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</si>
  <si>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</si>
  <si>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</si>
  <si>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</si>
  <si>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</si>
  <si>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</si>
  <si>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</si>
  <si>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</si>
  <si>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</si>
  <si>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</si>
  <si>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</si>
  <si>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</si>
  <si>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</si>
  <si>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</si>
  <si>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</si>
  <si>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</si>
  <si>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</si>
  <si>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</si>
  <si>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</si>
  <si>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</si>
  <si>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</si>
  <si>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</si>
  <si>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</si>
  <si>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</si>
  <si>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</si>
  <si>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</si>
  <si>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</si>
  <si>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</si>
  <si>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</si>
  <si>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</si>
  <si>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</si>
  <si>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</si>
  <si>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</si>
  <si>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</si>
  <si>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</si>
  <si>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</si>
  <si>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</si>
  <si>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</si>
  <si>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</si>
  <si>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</si>
  <si>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</si>
  <si>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</si>
  <si>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</si>
  <si>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</si>
  <si>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</si>
  <si>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</si>
  <si>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</si>
  <si>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</si>
  <si>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</si>
  <si>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</si>
  <si>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</si>
  <si>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</si>
  <si>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</si>
  <si>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</si>
  <si>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</si>
  <si>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</si>
  <si>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</si>
  <si>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</si>
  <si>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</si>
  <si>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</si>
  <si>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</si>
  <si>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</si>
  <si>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</si>
  <si>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</si>
  <si>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</si>
  <si>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</si>
  <si>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</si>
  <si>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</si>
  <si>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</si>
  <si>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</si>
  <si>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</si>
  <si>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</si>
  <si>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</si>
  <si>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</si>
  <si>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</si>
  <si>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</si>
  <si>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</si>
  <si>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</si>
  <si>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</si>
  <si>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</si>
  <si>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</si>
  <si>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</si>
  <si>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</si>
  <si>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</si>
  <si>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</si>
  <si>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</si>
  <si>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</si>
  <si>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</si>
  <si>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</si>
  <si>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</si>
  <si>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</si>
  <si>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</si>
  <si>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</si>
  <si>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</si>
  <si>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</si>
  <si>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</si>
  <si>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</si>
  <si>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</si>
  <si>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</si>
  <si>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</si>
  <si>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</si>
  <si>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</si>
  <si>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</si>
  <si>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</si>
  <si>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</si>
  <si>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</si>
  <si>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</si>
  <si>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</si>
  <si>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</si>
  <si>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</si>
  <si>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</si>
  <si>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</si>
  <si>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</si>
  <si>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</si>
  <si>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</si>
  <si>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</si>
  <si>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</si>
  <si>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</si>
  <si>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</si>
  <si>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</si>
  <si>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</si>
  <si>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</si>
  <si>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</si>
  <si>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</si>
  <si>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</si>
  <si>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</si>
  <si>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</si>
  <si>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</si>
  <si>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</si>
  <si>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</si>
  <si>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</si>
  <si>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</si>
  <si>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</si>
  <si>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</si>
  <si>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</si>
  <si>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</si>
  <si>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</si>
  <si>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</si>
  <si>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</si>
  <si>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</si>
  <si>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</si>
  <si>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</si>
  <si>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</si>
  <si>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</si>
  <si>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</si>
  <si>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</si>
  <si>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</si>
  <si>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</si>
  <si>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</si>
  <si>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</si>
  <si>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</si>
  <si>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</si>
  <si>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</si>
  <si>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</si>
  <si>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</si>
  <si>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</si>
  <si>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</si>
  <si>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</si>
  <si>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</si>
  <si>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</si>
  <si>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</si>
  <si>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</si>
  <si>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</si>
  <si>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</si>
  <si>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</si>
  <si>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</si>
  <si>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</si>
  <si>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</si>
  <si>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</si>
  <si>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</si>
  <si>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</si>
  <si>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</si>
  <si>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</si>
  <si>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</si>
  <si>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</si>
  <si>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</si>
  <si>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</si>
  <si>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</si>
  <si>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</si>
  <si>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</si>
  <si>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</si>
  <si>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</si>
  <si>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</si>
  <si>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</si>
  <si>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</si>
  <si>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</si>
  <si>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</si>
  <si>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</si>
  <si>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</si>
  <si>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</si>
  <si>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</si>
  <si>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</si>
  <si>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</si>
  <si>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</si>
  <si>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</si>
  <si>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</si>
  <si>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</si>
  <si>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</si>
  <si>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</si>
  <si>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</si>
  <si>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</si>
  <si>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</si>
  <si>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</si>
  <si>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</si>
  <si>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</si>
  <si>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</si>
  <si>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</si>
  <si>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</si>
  <si>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</si>
  <si>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</si>
  <si>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</si>
  <si>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</si>
  <si>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</si>
  <si>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</si>
  <si>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</si>
  <si>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</si>
  <si>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</si>
  <si>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</si>
  <si>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</si>
  <si>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</si>
  <si>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</si>
  <si>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</si>
  <si>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</si>
  <si>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</si>
  <si>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</si>
  <si>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</si>
  <si>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</si>
  <si>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</si>
  <si>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</si>
  <si>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</si>
  <si>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</si>
  <si>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</si>
  <si>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</si>
  <si>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</si>
  <si>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</si>
  <si>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</si>
  <si>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</si>
  <si>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</si>
  <si>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</si>
  <si>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</si>
  <si>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</si>
  <si>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</si>
  <si>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</si>
  <si>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</si>
  <si>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</si>
  <si>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</si>
  <si>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</si>
  <si>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</si>
  <si>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</si>
  <si>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</si>
  <si>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</si>
  <si>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</si>
  <si>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</si>
  <si>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</si>
  <si>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</si>
  <si>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</si>
  <si>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</si>
  <si>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</si>
  <si>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</si>
  <si>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</si>
  <si>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</si>
  <si>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</si>
  <si>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</si>
  <si>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</si>
  <si>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</si>
  <si>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</si>
  <si>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</si>
  <si>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</si>
  <si>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</si>
  <si>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</si>
  <si>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</si>
  <si>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</si>
  <si>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</si>
  <si>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</si>
  <si>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</si>
  <si>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</si>
  <si>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</si>
  <si>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</si>
  <si>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</si>
  <si>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</si>
  <si>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</si>
  <si>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</si>
  <si>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</si>
  <si>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</si>
  <si>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</si>
  <si>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</si>
  <si>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</si>
  <si>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</si>
  <si>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</si>
  <si>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</si>
  <si>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</si>
  <si>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</si>
  <si>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</si>
  <si>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</si>
  <si>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</si>
  <si>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</si>
  <si>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</si>
  <si>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</si>
  <si>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</si>
  <si>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</si>
  <si>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</si>
  <si>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</si>
  <si>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</si>
  <si>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</si>
  <si>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</si>
  <si>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</si>
  <si>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</si>
  <si>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</si>
  <si>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</si>
  <si>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</si>
  <si>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</si>
  <si>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</si>
  <si>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</si>
  <si>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</si>
  <si>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</si>
  <si>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</si>
  <si>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</si>
  <si>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</si>
  <si>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</si>
  <si>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</si>
  <si>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</si>
  <si>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</si>
  <si>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</si>
  <si>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</si>
  <si>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</si>
  <si>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</si>
  <si>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</si>
  <si>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</si>
  <si>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</si>
  <si>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</si>
  <si>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</si>
  <si>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</si>
  <si>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</si>
  <si>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</si>
  <si>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</si>
  <si>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</si>
  <si>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</si>
  <si>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</si>
  <si>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</si>
  <si>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</si>
  <si>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</si>
  <si>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</si>
  <si>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</si>
  <si>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</si>
  <si>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</si>
  <si>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</si>
  <si>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</si>
  <si>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</si>
  <si>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</si>
  <si>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</si>
  <si>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</si>
  <si>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</si>
  <si>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</si>
  <si>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</si>
  <si>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</si>
  <si>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</si>
  <si>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</si>
  <si>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</si>
  <si>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</si>
  <si>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</si>
  <si>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</si>
  <si>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</si>
  <si>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</si>
  <si>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</si>
  <si>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</si>
  <si>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</si>
  <si>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</si>
  <si>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</si>
  <si>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</si>
  <si>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</si>
  <si>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</si>
  <si>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</si>
  <si>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</si>
  <si>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</si>
  <si>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</si>
  <si>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</si>
  <si>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</si>
  <si>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</si>
  <si>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</si>
  <si>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</si>
  <si>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</si>
  <si>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</si>
  <si>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</si>
  <si>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</si>
  <si>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</si>
  <si>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</si>
  <si>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</si>
  <si>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</si>
  <si>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</si>
  <si>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</si>
  <si>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</si>
  <si>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</si>
  <si>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</si>
  <si>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</si>
  <si>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</si>
  <si>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</si>
  <si>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</si>
  <si>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</si>
  <si>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</si>
  <si>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</si>
  <si>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</si>
  <si>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</si>
  <si>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</si>
  <si>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</si>
  <si>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</si>
  <si>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</si>
  <si>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</si>
  <si>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</si>
  <si>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</si>
  <si>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</si>
  <si>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</si>
  <si>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</si>
  <si>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</si>
  <si>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</si>
  <si>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</si>
  <si>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</si>
  <si>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</si>
  <si>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</si>
  <si>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</si>
  <si>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</si>
  <si>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</si>
  <si>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</si>
  <si>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</si>
  <si>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</si>
  <si>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</si>
  <si>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</si>
  <si>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</si>
  <si>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</si>
  <si>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</si>
  <si>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</si>
  <si>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</si>
  <si>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</si>
  <si>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</si>
  <si>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</si>
  <si>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</si>
  <si>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</si>
  <si>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</si>
  <si>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</si>
  <si>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</si>
  <si>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</si>
  <si>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</si>
  <si>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</si>
  <si>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</si>
  <si>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</si>
  <si>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</si>
  <si>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</si>
  <si>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</si>
  <si>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</si>
  <si>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</si>
  <si>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</si>
  <si>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</si>
  <si>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</si>
  <si>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</si>
  <si>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</si>
  <si>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</si>
  <si>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</si>
  <si>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</si>
  <si>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</si>
  <si>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</si>
  <si>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</si>
  <si>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</si>
  <si>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</si>
  <si>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</si>
  <si>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</si>
  <si>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</si>
  <si>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</si>
  <si>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</si>
  <si>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</si>
  <si>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</si>
  <si>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</si>
  <si>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</si>
  <si>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</si>
  <si>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</si>
  <si>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</si>
  <si>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</si>
  <si>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</si>
  <si>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</si>
  <si>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</si>
  <si>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</si>
  <si>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</si>
  <si>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</si>
  <si>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</si>
  <si>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</si>
  <si>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</si>
  <si>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</si>
  <si>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</si>
  <si>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</si>
  <si>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</si>
  <si>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</si>
  <si>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</si>
  <si>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</si>
  <si>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</si>
  <si>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</si>
  <si>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</si>
  <si>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</si>
  <si>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</si>
  <si>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</si>
  <si>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</si>
  <si>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</si>
  <si>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</si>
  <si>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</si>
  <si>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</si>
  <si>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</si>
  <si>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</si>
  <si>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</si>
  <si>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</si>
  <si>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</si>
  <si>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</si>
  <si>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</si>
  <si>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</si>
  <si>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</si>
  <si>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</si>
  <si>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</si>
  <si>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</si>
  <si>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</si>
  <si>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</si>
  <si>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</si>
  <si>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</si>
  <si>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</si>
  <si>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</si>
  <si>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</si>
  <si>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</si>
  <si>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</si>
  <si>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</si>
  <si>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</si>
  <si>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</si>
  <si>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</si>
  <si>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</si>
  <si>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</si>
  <si>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</si>
  <si>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</si>
  <si>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</si>
  <si>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</si>
  <si>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</si>
  <si>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</si>
  <si>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</si>
  <si>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</si>
  <si>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</si>
  <si>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</si>
  <si>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</si>
  <si>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</si>
  <si>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</si>
  <si>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</si>
  <si>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</si>
  <si>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</si>
  <si>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</si>
  <si>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</si>
  <si>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</si>
  <si>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</si>
  <si>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</si>
  <si>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</si>
  <si>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</si>
  <si>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</si>
  <si>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</si>
  <si>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</si>
  <si>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</si>
  <si>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</si>
  <si>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</si>
  <si>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</si>
  <si>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</si>
  <si>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</si>
  <si>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</si>
  <si>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</si>
  <si>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</si>
  <si>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</si>
  <si>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</si>
  <si>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</si>
  <si>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</si>
  <si>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</si>
  <si>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</si>
  <si>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</si>
  <si>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</si>
  <si>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</si>
  <si>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</si>
  <si>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</si>
  <si>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</si>
  <si>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</si>
  <si>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</si>
  <si>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</si>
  <si>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</si>
  <si>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</si>
  <si>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</si>
  <si>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</si>
  <si>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</si>
  <si>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</si>
  <si>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</si>
  <si>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</si>
  <si>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</si>
  <si>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</si>
  <si>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</si>
  <si>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</si>
  <si>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</si>
  <si>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</si>
  <si>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</si>
  <si>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</si>
  <si>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</si>
  <si>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</si>
  <si>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</si>
  <si>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</si>
  <si>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</si>
  <si>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</si>
  <si>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</si>
  <si>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</si>
  <si>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</si>
  <si>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</si>
  <si>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</si>
  <si>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</si>
  <si>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</si>
  <si>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</si>
  <si>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</si>
  <si>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</si>
  <si>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</si>
  <si>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</si>
  <si>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</si>
  <si>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</si>
  <si>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</si>
  <si>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</si>
  <si>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</si>
  <si>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</si>
  <si>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</si>
  <si>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</si>
  <si>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</si>
  <si>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</si>
  <si>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</si>
  <si>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</si>
  <si>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</si>
  <si>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</si>
  <si>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</si>
  <si>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</si>
  <si>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</si>
  <si>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</si>
  <si>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</si>
  <si>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</si>
  <si>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</si>
  <si>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</si>
  <si>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</si>
  <si>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</si>
  <si>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</si>
  <si>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</si>
  <si>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</si>
  <si>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</si>
  <si>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</si>
  <si>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</si>
  <si>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</si>
  <si>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</si>
  <si>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</si>
  <si>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</si>
  <si>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</si>
  <si>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</si>
  <si>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</si>
  <si>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</si>
  <si>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</si>
  <si>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</si>
  <si>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</si>
  <si>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</si>
  <si>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</si>
  <si>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</si>
  <si>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</si>
  <si>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</si>
  <si>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</si>
  <si>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</si>
  <si>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</si>
  <si>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</si>
  <si>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</si>
  <si>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</si>
  <si>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</si>
  <si>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</si>
  <si>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</si>
  <si>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</si>
  <si>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</si>
  <si>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</si>
  <si>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</si>
  <si>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</si>
  <si>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</si>
  <si>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</si>
  <si>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</si>
  <si>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</si>
  <si>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</si>
  <si>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</si>
  <si>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</si>
  <si>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</si>
  <si>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</si>
  <si>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</si>
  <si>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</si>
  <si>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</si>
  <si>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</si>
  <si>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</si>
  <si>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</si>
  <si>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</si>
  <si>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</si>
  <si>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</si>
  <si>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</si>
  <si>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</si>
  <si>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</si>
  <si>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</si>
  <si>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</si>
  <si>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</si>
  <si>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</si>
  <si>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</si>
  <si>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</si>
  <si>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</si>
  <si>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</si>
  <si>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</si>
  <si>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</si>
  <si>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</si>
  <si>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</si>
  <si>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</si>
  <si>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</si>
  <si>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</si>
  <si>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</si>
  <si>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</si>
  <si>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</si>
  <si>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</si>
  <si>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</si>
  <si>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</si>
  <si>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</si>
  <si>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</si>
  <si>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</si>
  <si>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</si>
  <si>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</si>
  <si>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</si>
  <si>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</si>
  <si>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</si>
  <si>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</si>
  <si>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</si>
  <si>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</si>
  <si>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</si>
  <si>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</si>
  <si>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</si>
  <si>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</si>
  <si>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</si>
  <si>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</si>
  <si>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</si>
  <si>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</si>
  <si>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</si>
  <si>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</si>
  <si>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</si>
  <si>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</si>
  <si>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</si>
  <si>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</si>
  <si>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</si>
  <si>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</si>
  <si>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</si>
  <si>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</si>
  <si>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</si>
  <si>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</si>
  <si>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</si>
  <si>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</si>
  <si>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</si>
  <si>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</si>
  <si>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</si>
  <si>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</si>
  <si>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</si>
  <si>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</si>
  <si>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</si>
  <si>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</si>
  <si>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</si>
  <si>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</si>
  <si>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</si>
  <si>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</si>
  <si>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</si>
  <si>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</si>
  <si>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</si>
  <si>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</si>
  <si>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</si>
  <si>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</si>
  <si>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</si>
  <si>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</si>
  <si>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</si>
  <si>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</si>
  <si>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</si>
  <si>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</si>
  <si>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</si>
  <si>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</si>
  <si>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</si>
  <si>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</si>
  <si>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</si>
  <si>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</si>
  <si>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</si>
  <si>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</si>
  <si>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</si>
  <si>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</si>
  <si>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</si>
  <si>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</si>
  <si>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</si>
  <si>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</si>
  <si>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</si>
  <si>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</si>
  <si>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</si>
  <si>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</si>
  <si>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</si>
  <si>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</si>
  <si>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</si>
  <si>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</si>
  <si>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</si>
  <si>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</si>
  <si>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</si>
  <si>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ETA 30 min</t>
  </si>
  <si>
    <t>PCM-20251021-00000713</t>
  </si>
  <si>
    <t>ETA 50 KM</t>
  </si>
  <si>
    <t>PCM-20251021-00000793</t>
  </si>
  <si>
    <t xml:space="preserve">ETA 30 MIN </t>
  </si>
  <si>
    <t>PCM-20251021-00000806</t>
  </si>
  <si>
    <t>ETA 110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</si>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</sst>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8" dataDxfId="47" headerRowBorderDxfId="45" tableBorderDxfId="46" totalsRowBorderDxfId="44">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288.42718206018617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7.9318695601832587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45951.375607986112</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9.7297800930391531E-2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45951.375607986112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45951.375607986112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45951.375607986112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45951.375607986112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45951.375607986112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45951.375607986112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45951.375607986112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45951.375607986112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45951.375607986112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45951.375607986112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45951.375607986112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45951.375607986112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45951.375607986112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45951.375607986112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45951.375607986112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45951.375607986112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45951.375607986112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45951.375607986112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45951.375607986112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45951.375607986112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45951.375607986112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45951.375607986112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45951.375607986112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45951.375607986112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45951.375607986112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45951.375607986112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45951.375607986112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45951.375607986112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45951.375607986112</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45951.375607986112</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45951.375607986112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45951.375607986112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45951.375607986112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45951.375607986112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45951.375607986112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45951.375607986112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45951.375607986112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45951.375607986112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45951.375607986112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45951.375607986112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45951.375607986112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45951.375607986112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45951.375607986112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45951.375607986112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45951.375607986112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45951.375607986112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45951.375607986112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45951.375607986112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45951.375607986112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45951.375607986112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45951.375607986112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45951.375607986112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45951.375607986112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45951.375607986112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45951.375607986112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45951.375607986112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45951.375607986112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45951.375607986112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45951.375607986112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45951.375607986112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45951.375607986112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45951.375607986112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45951.375607986112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45951.375607986112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45951.375607986112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45951.375607986112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45951.375607986112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45951.375607986112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45951.375607986112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45951.375607986112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45951.375607986112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45951.375607986112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45951.375607986112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45951.375607986112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45951.375607986112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45951.375607986112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45951.375607986112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45951.375607986112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45951.375607986112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45951.375607986112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45951.375607986112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45951.375607986112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45951.375607986112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45951.375607986112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45951.375607986112</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45951.375607986112</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144.64852465278091</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126.37577002315084</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6.8798325231473427</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64">
        <v>1</v>
      </c>
      <c r="D6" s="18" t="s">
        <v>26702</v>
      </c>
      <c r="E6" s="116" t="s">
        <v>38998</v>
      </c>
      <c r="F6" s="117">
        <v>45951.306342592594</v>
      </c>
      <c r="G6" s="118">
        <f ca="1">IFERROR(NOW()-F6,"-")</f>
        <v>6.9265393518435303E-2</v>
      </c>
      <c r="H6" s="117">
        <v>45951.299398148149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64">
        <v>1</v>
      </c>
      <c r="D7" s="18" t="s">
        <v>25790</v>
      </c>
      <c r="E7" s="116" t="s">
        <v>38998</v>
      </c>
      <c r="F7" s="117">
        <v>45951.298032407409</v>
      </c>
      <c r="G7" s="118">
        <f ca="1">IFERROR(NOW()-F7,"-")</f>
        <v>7.7575578703545034E-2</v>
      </c>
      <c r="H7" s="117">
        <v>45951.293171296296</v>
      </c>
      <c r="I7" s="18" t="str">
        <f>IFERROR(VLOOKUP(D7,DB!A:F,6,0),"")</f>
        <v>SCECO</v>
      </c>
      <c r="J7" s="18" t="str">
        <f>IFERROR(VLOOKUP(D7,DB!A:G,7,0),"")</f>
        <v>Dead</v>
      </c>
      <c r="K7" s="19" t="s">
        <v>39095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45951.375607986112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45951.375607986112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45951.375607986112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45951.375607986112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45951.375607986112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45951.375607986112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45951.375607986112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45951.375607986112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45951.375607986112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45951.375607986112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45951.375607986112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45951.375607986112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45951.375607986112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45951.375607986112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45951.375607986112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45951.375607986112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45951.375607986112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45951.375607986112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45951.375607986112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45951.375607986112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45951.375607986112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45951.375607986112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45951.375607986112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45951.375607986112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45951.375607986112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45951.375607986112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45951.375607986112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45951.375607986112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45951.375607986112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45951.375607986112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45951.375607986112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45951.375607986112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45951.375607986112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45951.375607986112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45951.375607986112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45951.375607986112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45951.375607986112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45951.375607986112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45951.375607986112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45951.375607986112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45951.375607986112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45951.375607986112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45951.375607986112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45951.375607986112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45951.375607986112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45951.375607986112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45951.375607986112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45951.375607986112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45951.375607986112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45951.375607986112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45951.375607986112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45951.375607986112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45951.375607986112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45951.375607986112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45951.375607986112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45951.375607986112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45951.375607986112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45951.375607986112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45951.375607986112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45951.375607986112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45951.375607986112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45951.375607986112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45951.375607986112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45951.375607986112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45951.375607986112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45951.375607986112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45951.375607986112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45951.375607986112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45951.375607986112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1</v>
      </c>
      <c r="D2" s="18" t="s">
        <v>8566</v>
      </c>
      <c r="E2" s="18" t="s">
        <v>38998</v>
      </c>
      <c r="F2" s="20">
        <v>45951.325277777774</v>
      </c>
      <c r="G2" s="21">
        <f t="shared" ref="G2:G39" ca="1" si="0">IFERROR(NOW()-F2,"-")</f>
        <v>5.0330208337982185E-2</v>
      </c>
      <c r="H2" s="22">
        <v>45951.319594907407</v>
      </c>
      <c r="I2" s="19" t="str">
        <f>IFERROR(VLOOKUP(D2,DB!A:F,6,0),"")</f>
        <v>SCECO</v>
      </c>
      <c r="J2" s="18" t="str">
        <f>IFERROR(VLOOKUP(D2,DB!A:G,7,0),"")</f>
        <v>Dead</v>
      </c>
      <c r="K2" s="47" t="s">
        <v>39097</v>
      </c>
      <c r="L2" s="23" t="str">
        <f>IFERROR(VLOOKUP(D2,DB!A:I,9,0),"")</f>
        <v>Latis</v>
      </c>
    </row>
    <row r="3" spans="1:13" ht="15" customHeight="1">
      <c r="A3" s="19" t="s">
        <v>39098</v>
      </c>
      <c r="B3" s="64" t="str">
        <f>IFERROR(VLOOKUP(D3,DB!A:K,11,0),"")</f>
        <v>R3</v>
      </c>
      <c r="C3" s="18">
        <v>2</v>
      </c>
      <c r="D3" s="18" t="s">
        <v>22581</v>
      </c>
      <c r="E3" s="18" t="s">
        <v>38998</v>
      </c>
      <c r="F3" s="20">
        <v>45951.328402777777</v>
      </c>
      <c r="G3" s="21">
        <f t="shared" ca="1" si="0"/>
        <v>4.7205208335071802E-2</v>
      </c>
      <c r="H3" s="22">
        <v>45951.318101851852</v>
      </c>
      <c r="I3" s="19" t="str">
        <f>IFERROR(VLOOKUP(D3,DB!A:F,6,0),"")</f>
        <v>SCECO</v>
      </c>
      <c r="J3" s="18" t="str">
        <f>IFERROR(VLOOKUP(D3,DB!A:G,7,0),"")</f>
        <v>Dead</v>
      </c>
      <c r="K3" s="47" t="s">
        <v>39099</v>
      </c>
      <c r="L3" s="23" t="str">
        <f>IFERROR(VLOOKUP(D3,DB!A:I,9,0),"")</f>
        <v>Latis</v>
      </c>
    </row>
    <row r="4" spans="1:13" ht="15" customHeight="1">
      <c r="A4" s="19"/>
      <c r="B4" s="64" t="str">
        <f>IFERROR(VLOOKUP(D4,DB!A:K,11,0),"")</f>
        <v/>
      </c>
      <c r="C4" s="18"/>
      <c r="D4" s="18"/>
      <c r="E4" s="18"/>
      <c r="F4" s="20"/>
      <c r="G4" s="21">
        <f t="shared" ca="1" si="0"/>
        <v>45951.375607986112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45951.375607986112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45951.375607986112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45951.375607986112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45951.375607986112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45951.375607986112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45951.375607986112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45951.375607986112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45951.375607986112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45951.375607986112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45951.375607986112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45951.375607986112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45951.375607986112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45951.375607986112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45951.375607986112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45951.375607986112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45951.375607986112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45951.375607986112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45951.375607986112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45951.375607986112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45951.375607986112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45951.375607986112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45951.375607986112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45951.375607986112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45951.375607986112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45951.375607986112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45951.375607986112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45951.375607986112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45951.375607986112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45951.375607986112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45951.375607986112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45951.375607986112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45951.375607986112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45951.375607986112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45951.375607986112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45951.375607986112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45951.375607986112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45951.375607986112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45951.375607986112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45951.375607986112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45951.375607986112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45951.375607986112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45951.375607986112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45951.375607986112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45951.375607986112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45951.375607986112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45951.375607986112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45951.375607986112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45951.375607986112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45951.375607986112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45951.375607986112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45951.375607986112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45951.375607986112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45951.375607986112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45951.375607986112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45951.375607986112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45951.375607986112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45951.375607986112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45951.375607986112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45951.375607986112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45951.375607986112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45951.375607986112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45951.375607986112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45951.375607986112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45951.375607986112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45951.375607986112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45951.375607986112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45951.375607986112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45951.375607986112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45951.375607986112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45951.375607986112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45951.375607986112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45951.375607986112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45951.375607986112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45951.375607986112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45951.375607986112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45951.375607986112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45951.375607986112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45951.375607986112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45951.375607986112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45951.375607986112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45951.375607986112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45951.375607986112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45951.375607986112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45951.375607986112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45951.375607986112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45951.375607986112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45951.375607986112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45951.375607986112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45951.375607986112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45951.375607986112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45951.375607986112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45951.375607986112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45951.375607986112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45951.375607986112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45951.375607986112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45951.375607986112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45951.375607986112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45951.375607986112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45951.375607986112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45951.375607986112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45951.375607986112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45951.375607986112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45951.375607986112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45951.375607986112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45951.375607986112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45951.375607986112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45951.375607986112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45951.375607986112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45951.375607986112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45951.375607986112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45951.375607986112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45951.375607986112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45951.375607986112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45951.375607986112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45951.375607986112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45951.375607986112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45951.375607986112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45951.375607986112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45951.375607986112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45951.375607986112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45951.375607986112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45951.375607986112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45951.375607986112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45951.375607986112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45951.375607986112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45951.375607986112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45951.375607986112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45951.375607986112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45951.375607986112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45951.375607986112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45951.375607986112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45951.375607986112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45951.375607986112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45951.375607986112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45951.375607986112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45951.375607986112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45951.375607986112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45951.375607986112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45951.375607986112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45951.375607986112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45951.375607986112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45951.375607986112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45951.375607986112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45951.375607986112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45951.375607986112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45951.375607986112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45951.375607986112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45951.375607986112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45951.375607986112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45951.375607986112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45951.375607986112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45951.375607986112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45951.375607986112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45951.375607986112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45951.375607986112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45951.375607986112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45951.375607986112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45951.375607986112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45951.375607986112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45951.375607986112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45951.375607986112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45951.375607986112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45951.375607986112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45951.375607986112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45951.375607986112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45951.375607986112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45951.375607986112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45951.375607986112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45951.375607986112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45951.375607986112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45951.375607986112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45951.375607986112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45951.375607986112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45951.375607986112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45951.375607986112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45951.375607986112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45951.375607986112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45951.375607986112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45951.375607986112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45951.375607986112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45951.375607986112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45951.375607986112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45951.375607986112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45951.375607986112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45951.375607986112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45951.375607986112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45951.375607986112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45951.375607986112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45951.375607986112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45951.375607986112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45951.375607986112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45951.375607986112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45951.375607986112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45951.375607986112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45951.375607986112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45951.375607986112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45951.375607986112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45951.375607986112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45951.375607986112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45951.375607986112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45951.375607986112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45951.375607986112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45951.375607986112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45951.375607986112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45951.375607986112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45951.375607986112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45951.375607986112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45951.375607986112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45951.375607986112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45951.375607986112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45951.375607986112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45951.375607986112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45951.375607986112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45951.375607986112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45951.375607986112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45951.375607986112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45951.375607986112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45951.375607986112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45951.375607986112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45951.375607986112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45951.375607986112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45951.375607986112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45951.375607986112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45951.375607986112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45951.375607986112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45951.375607986112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45951.375607986112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45951.375607986112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45951.375607986112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45951.375607986112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45951.375607986112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45951.375607986112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45951.375607986112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45951.375607986112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45951.375607986112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45951.375607986112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45951.375607986112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45951.375607986112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45951.375607986112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45951.375607986112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45951.375607986112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45951.375607986112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45951.375607986112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45951.375607986112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45951.375607986112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45951.375607986112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45951.375607986112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45951.375607986112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45951.375607986112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45951.375607986112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45951.375607986112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45951.375607986112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45951.375607986112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45951.375607986112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45951.375607986112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45951.375607986112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45951.375607986112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45951.375607986112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45951.375607986112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45951.375607986112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45951.375607986112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45951.375607986112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45951.375607986112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45951.375607986112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45951.375607986112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45951.375607986112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45951.375607986112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45951.375607986112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45951.375607986112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45951.375607986112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45951.375607986112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45951.375607986112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45951.375607986112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45951.375607986112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45951.375607986112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45951.375607986112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45951.375607986112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45951.375607986112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45951.375607986112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45951.375607986112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45951.375607986112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45951.375607986112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45951.375607986112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45951.375607986112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45951.375607986112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45951.375607986112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45951.375607986112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45951.375607986112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45951.375607986112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45951.375607986112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45951.375607986112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45951.375607986112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45951.375607986112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45951.375607986112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45951.375607986112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45951.375607986112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45951.375607986112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45951.375607986112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45951.375607986112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45951.375607986112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45951.375607986112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45951.375607986112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45951.375607986112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45951.375607986112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45951.375607986112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45951.375607986112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45951.375607986112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45951.375607986112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45951.375607986112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45951.375607986112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45951.375607986112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45951.375607986112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45951.375607986112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45951.375607986112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45951.375607986112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45951.375607986112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45951.375607986112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45951.375607986112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45951.375607986112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45951.375607986112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45951.375607986112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45951.375607986112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45951.375607986112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45951.375607986112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45951.375607986112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45951.375607986112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45951.375607986112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45951.375607986112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45951.375607986112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45951.375607986112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45951.375607986112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45951.375607986112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45951.375607986112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45951.375607986112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45951.375607986112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45951.375607986112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45951.375607986112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45951.375607986112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45951.375607986112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45951.375607986112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45951.375607986112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45951.375607986112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45951.375607986112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45951.375607986112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45951.375607986112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45951.375607986112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45951.375607986112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45951.375607986112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45951.375607986112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45951.375607986112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45951.375607986112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45951.375607986112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45951.375607986112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45951.375607986112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45951.375607986112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45951.375607986112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45951.375607986112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45951.375607986112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45951.375607986112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45951.375607986112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45951.375607986112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45951.375607986112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45951.375607986112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45951.375607986112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45951.375607986112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45951.375607986112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45951.375607986112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45951.375607986112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45951.375607986112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45951.375607986112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45951.375607986112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45951.375607986112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45951.375607986112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45951.375607986112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45951.375607986112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45951.375607986112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45951.375607986112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45951.375607986112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45951.375607986112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45951.375607986112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45951.375607986112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45951.375607986112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45951.375607986112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45951.375607986112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45951.375607986112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45951.375607986112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45951.375607986112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45951.375607986112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45951.375607986112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45951.375607986112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45951.375607986112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45951.375607986112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45951.375607986112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45951.375607986112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45951.375607986112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45951.375607986112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45951.375607986112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45951.375607986112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45951.375607986112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45951.375607986112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45951.375607986112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45951.375607986112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45951.375607986112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45951.375607986112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45951.375607986112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45951.375607986112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45951.375607986112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45951.375607986112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45951.375607986112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45951.375607986112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45951.375607986112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45951.375607986112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45951.375607986112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45951.375607986112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45951.375607986112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45951.375607986112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45951.375607986112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45951.375607986112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45951.375607986112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45951.375607986112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45951.375607986112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45951.375607986112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45951.375607986112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45951.375607986112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45951.375607986112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45951.375607986112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45951.375607986112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45951.375607986112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45951.375607986112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45951.375607986112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45951.375607986112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45951.375607986112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45951.375607986112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45951.375607986112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45951.375607986112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45951.375607986112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45951.375607986112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45951.375607986112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45951.375607986112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45951.375607986112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45951.375607986112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45951.375607986112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45951.375607986112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45951.375607986112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45951.375607986112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45951.375607986112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45951.375607986112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45951.375607986112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45951.375607986112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45951.375607986112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45951.375607986112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45951.375607986112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45951.375607986112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45951.375607986112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45951.375607986112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45951.375607986112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45951.375607986112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45951.375607986112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45951.375607986112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45951.375607986112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45951.375607986112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45951.375607986112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45951.375607986112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45951.375607986112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45951.375607986112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45951.375607986112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45951.375607986112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45951.375607986112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45951.375607986112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45951.375607986112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45951.375607986112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45951.375607986112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45951.375607986112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45951.375607986112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45951.375607986112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45951.375607986112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45951.375607986112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45951.375607986112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45951.375607986112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45951.375607986112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45951.375607986112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45951.375607986112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45951.375607986112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45951.375607986112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45951.375607986112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45951.375607986112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45951.375607986112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45951.375607986112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45951.375607986112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45951.375607986112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45951.375607986112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45951.375607986112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45951.375607986112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45951.375607986112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45951.375607986112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45951.375607986112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45951.375607986112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45951.375607986112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45951.375607986112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45951.375607986112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45951.375607986112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45951.375607986112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45951.375607986112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45951.375607986112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45951.375607986112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45951.375607986112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45951.375607986112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45951.375607986112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45951.375607986112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45951.375607986112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45951.375607986112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45951.375607986112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45951.375607986112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45951.375607986112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45951.375607986112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45951.375607986112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45951.375607986112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45951.375607986112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45951.375607986112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45951.375607986112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45951.375607986112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45951.375607986112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45951.375607986112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45951.375607986112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45951.375607986112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45951.375607986112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45951.375607986112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45951.375607986112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45951.375607986112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45951.375607986112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45951.375607986112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45951.375607986112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45951.375607986112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45951.375607986112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45951.375607986112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45951.375607986112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45951.375607986112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45951.375607986112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45951.375607986112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45951.375607986112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45951.375607986112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45951.375607986112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45951.375607986112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45951.375607986112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45951.375607986112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45951.375607986112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45951.375607986112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45951.375607986112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45951.375607986112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45951.375607986112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45951.375607986112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45951.375607986112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45951.375607986112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45951.375607986112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45951.375607986112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45951.375607986112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45951.375607986112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45951.375607986112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45951.375607986112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45951.375607986112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45951.375607986112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45951.375607986112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45951.375607986112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45951.375607986112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45951.375607986112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45951.375607986112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45951.375607986112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45951.375607986112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45951.375607986112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45951.375607986112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45951.375607986112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45951.375607986112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45951.375607986112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45951.375607986112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45951.375607986112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45951.375607986112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45951.375607986112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45951.375607986112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45951.375607986112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45951.375607986112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45951.375607986112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45951.375607986112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45951.375607986112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45951.375607986112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45951.375607986112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45951.375607986112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45951.375607986112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45951.375607986112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45951.375607986112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45951.375607986112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45951.375607986112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45951.375607986112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45951.375607986112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45951.375607986112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45951.375607986112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45951.375607986112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45951.375607986112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45951.375607986112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45951.375607986112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45951.375607986112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45951.375607986112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45951.375607986112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45951.375607986112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45951.375607986112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45951.375607986112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45951.375607986112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45951.375607986112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45951.375607986112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45951.375607986112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45951.375607986112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45951.375607986112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45951.375607986112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45951.375607986112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45951.375607986112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45951.375607986112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45951.375607986112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45951.375607986112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45951.375607986112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45951.375607986112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45951.375607986112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45951.375607986112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45951.375607986112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45951.375607986112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45951.375607986112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45951.375607986112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45951.375607986112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45951.375607986112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45951.375607986112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45951.375607986112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45951.375607986112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45951.375607986112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45951.375607986112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45951.375607986112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45951.375607986112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45951.375607986112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45951.375607986112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45951.375607986112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45951.375607986112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45951.375607986112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45951.375607986112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45951.375607986112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45951.375607986112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45951.375607986112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45951.375607986112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45951.375607986112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45951.375607986112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45951.375607986112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45951.375607986112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45951.375607986112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45951.375607986112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45951.375607986112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45951.375607986112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45951.375607986112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45951.375607986112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45951.375607986112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45951.375607986112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45951.375607986112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45951.375607986112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45951.375607986112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45951.375607986112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45951.375607986112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45951.375607986112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45951.375607986112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45951.375607986112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45951.375607986112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45951.375607986112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45951.375607986112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45951.375607986112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45951.375607986112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45951.375607986112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45951.375607986112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45951.375607986112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45951.375607986112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45951.375607986112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45951.375607986112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45951.375607986112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45951.375607986112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45951.375607986112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45951.375607986112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45951.375607986112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45951.375607986112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45951.375607986112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45951.375607986112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45951.375607986112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45951.375607986112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45951.375607986112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45951.375607986112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45951.375607986112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45951.375607986112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45951.375607986112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45951.375607986112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45951.375607986112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45951.375607986112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45951.375607986112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45951.375607986112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45951.375607986112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45951.375607986112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45951.375607986112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45951.375607986112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45951.375607986112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45951.375607986112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45951.375607986112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45951.375607986112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45951.375607986112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45951.375607986112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45951.375607986112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45951.375607986112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45951.375607986112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45951.375607986112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45951.375607986112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45951.375607986112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45951.375607986112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45951.375607986112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45951.375607986112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45951.375607986112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45951.375607986112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45951.375607986112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45951.375607986112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45951.375607986112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45951.375607986112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45951.375607986112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45951.375607986112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45951.375607986112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45951.375607986112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45951.375607986112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45951.375607986112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45951.375607986112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45951.375607986112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45951.375607986112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45951.375607986112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45951.375607986112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45951.375607986112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45951.375607986112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45951.375607986112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45951.375607986112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45951.375607986112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45951.375607986112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45951.375607986112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45951.375607986112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45951.375607986112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45951.375607986112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45951.375607986112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45951.375607986112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45951.375607986112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45951.375607986112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45951.375607986112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45951.375607986112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45951.375607986112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45951.375607986112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45951.375607986112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45951.375607986112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45951.375607986112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45951.375607986112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45951.375607986112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45951.375607986112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45951.375607986112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45951.375607986112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45951.375607986112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45951.375607986112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45951.375607986112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45951.375607986112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45951.375607986112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45951.375607986112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45951.375607986112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45951.375607986112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45951.375607986112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45951.375607986112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45951.375607986112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45951.375607986112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45951.375607986112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45951.375607986112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45951.375607986112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45951.375607986112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45951.375607986112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45951.375607986112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45951.375607986112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45951.375607986112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45951.375607986112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45951.375607986112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45951.375607986112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45951.375607986112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45951.375607986112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45951.375607986112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45951.375607986112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45951.375607986112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45951.375607986112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45951.375607986112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45951.375607986112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45951.375607986112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45951.375607986112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45951.375607986112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45951.375607986112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45951.375607986112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45951.375607986112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45951.375607986112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45951.375607986112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45951.375607986112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45951.375607986112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45951.375607986112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45951.375607986112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45951.375607986112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45951.375607986112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45951.375607986112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45951.375607986112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45951.375607986112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45951.375607986112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45951.375607986112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45951.375607986112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45951.375607986112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45951.375607986112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45951.375607986112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45951.375607986112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45951.375607986112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45951.375607986112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45951.375607986112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45951.375607986112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45951.375607986112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45951.375607986112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45951.375607986112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45951.375607986112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45951.375607986112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45951.375607986112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45951.375607986112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45951.375607986112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45951.375607986112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45951.375607986112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45951.375607986112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45951.375607986112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45951.375607986112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45951.375607986112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45951.375607986112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45951.375607986112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45951.375607986112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45951.375607986112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45951.375607986112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45951.375607986112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45951.375607986112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45951.375607986112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45951.375607986112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45951.375607986112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45951.375607986112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45951.375607986112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45951.375607986112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45951.375607986112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45951.375607986112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45951.375607986112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45951.375607986112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45951.375607986112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45951.375607986112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45951.375607986112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45951.375607986112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45951.375607986112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45951.375607986112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45951.375607986112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45951.375607986112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45951.375607986112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45951.375607986112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45951.375607986112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45951.375607986112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45951.375607986112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45951.375607986112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45951.375607986112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45951.375607986112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45951.375607986112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45951.375607986112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45951.375607986112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45951.375607986112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45951.375607986112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45951.375607986112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45951.375607986112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45951.375607986112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45951.375607986112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45951.375607986112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45951.375607986112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45951.375607986112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45951.375607986112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45951.375607986112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45951.375607986112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45951.375607986112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45951.375607986112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45951.375607986112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45951.375607986112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45951.375607986112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45951.375607986112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45951.375607986112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45951.375607986112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45951.375607986112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45951.375607986112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45951.375607986112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45951.375607986112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45951.375607986112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45951.375607986112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45951.375607986112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45951.375607986112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45951.375607986112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45951.375607986112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45951.375607986112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45951.375607986112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45951.375607986112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45951.375607986112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45951.375607986112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45951.375607986112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45951.375607986112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45951.375607986112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45951.375607986112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45951.375607986112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45951.375607986112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45951.375607986112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45951.375607986112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45951.375607986112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45951.375607986112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45951.375607986112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45951.375607986112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45951.375607986112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45951.375607986112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45951.375607986112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45951.375607986112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45951.375607986112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45951.375607986112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45951.375607986112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45951.375607986112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45951.375607986112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45951.375607986112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45951.375607986112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45951.375607986112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45951.375607986112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45951.375607986112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45951.375607986112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45951.375607986112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45951.375607986112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45951.375607986112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45951.375607986112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45951.375607986112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45951.375607986112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45951.375607986112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45951.375607986112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45951.375607986112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45951.375607986112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45951.375607986112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45951.375607986112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45951.375607986112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45951.375607986112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45951.375607986112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45951.375607986112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45951.375607986112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45951.375607986112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45951.375607986112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45951.375607986112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45951.375607986112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45951.375607986112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45951.375607986112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45951.375607986112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45951.375607986112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45951.375607986112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45951.375607986112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45951.375607986112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45951.375607986112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45951.375607986112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45951.375607986112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45951.375607986112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45951.375607986112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45951.375607986112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45951.375607986112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45951.375607986112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45951.375607986112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45951.375607986112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45951.375607986112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45951.375607986112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45951.375607986112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45951.375607986112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45951.375607986112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45951.375607986112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45951.375607986112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45951.375607986112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45951.375607986112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45951.375607986112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45951.375607986112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45951.375607986112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45951.375607986112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45951.375607986112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45951.375607986112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45951.375607986112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45951.375607986112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45951.375607986112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45951.375607986112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45951.375607986112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45951.375607986112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45951.375607986112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45951.375607986112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45951.375607986112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45951.375607986112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45951.375607986112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45951.375607986112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45951.375607986112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45951.375607986112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45951.375607986112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45951.375607986112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45951.375607986112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45951.375607986112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45951.375607986112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45951.375607986112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45951.375607986112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45951.375607986112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45951.375607986112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45951.375607986112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45951.375607986112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45951.375607986112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45951.375607986112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45951.375607986112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45951.375607986112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45951.375607986112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45951.375607986112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45951.375607986112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45951.375607986112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45951.375607986112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45951.375607986112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45951.375607986112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45951.375607986112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45951.375607986112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45951.375607986112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45951.375607986112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45951.375607986112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45951.375607986112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45951.375607986112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45951.375607986112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45951.375607986112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45951.375607986112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45951.375607986112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45951.375607986112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45951.375607986112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45951.375607986112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45951.375607986112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45951.375607986112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45951.375607986112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45951.375607986112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45951.375607986112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45951.375607986112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45951.375607986112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45951.375607986112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45951.375607986112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45951.375607986112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45951.375607986112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45951.375607986112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45951.375607986112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45951.375607986112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45951.375607986112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45951.375607986112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45951.375607986112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45951.375607986112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45951.375607986112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45951.375607986112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45951.375607986112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45951.375607986112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45951.375607986112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45951.375607986112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45951.375607986112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45951.375607986112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45951.375607986112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45951.375607986112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45951.375607986112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45951.375607986112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45951.375607986112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45951.375607986112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45951.375607986112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45951.375607986112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45951.375607986112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45951.375607986112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45951.375607986112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45951.375607986112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45951.375607986112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45951.375607986112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45951.375607986112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45951.375607986112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45951.375607986112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45951.375607986112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45951.375607986112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45951.375607986112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45951.375607986112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45951.375607986112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45951.375607986112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45951.375607986112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45951.375607986112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45951.375607986112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45951.375607986112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45951.375607986112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45951.375607986112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45951.375607986112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45951.375607986112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45951.375607986112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45951.375607986112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45951.375607986112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45951.375607986112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45951.375607986112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45951.375607986112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45951.375607986112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45951.375607986112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45951.375607986112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45951.375607986112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45951.375607986112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45951.375607986112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45951.375607986112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45951.375607986112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45951.375607986112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45951.375607986112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45951.375607986112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45951.375607986112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45951.375607986112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45951.375607986112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45951.375607986112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45951.375607986112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45951.375607986112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45951.375607986112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45951.375607986112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45951.375607986112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45951.375607986112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45951.375607986112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45951.375607986112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45951.375607986112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45951.375607986112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45951.375607986112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45951.375607986112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45951.375607986112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45951.375607986112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45951.375607986112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45951.375607986112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45951.375607986112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45951.375607986112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45951.375607986112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45951.375607986112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45951.375607986112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45951.375607986112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45951.375607986112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45951.375607986112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45951.375607986112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45951.375607986112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45951.375607986112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45951.375607986112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45951.375607986112</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B6" sqref="B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39100</v>
      </c>
      <c r="B2" s="98" t="str">
        <f>IFERROR(VLOOKUP(D2,DB!A:K,11,0),"")</f>
        <v>R4</v>
      </c>
      <c r="C2" s="99">
        <v>1</v>
      </c>
      <c r="D2" s="95" t="s">
        <v>35115</v>
      </c>
      <c r="E2" s="100" t="s">
        <v>38998</v>
      </c>
      <c r="F2" s="101">
        <v>45703.480717592596</v>
      </c>
      <c r="G2" s="102">
        <f ca="1">IFERROR(NOW()-F2,"")</f>
        <v>247.89489039351611</v>
      </c>
      <c r="H2" s="101">
        <v>45703.474768518521</v>
      </c>
      <c r="I2" s="98" t="str">
        <f>IFERROR(VLOOKUP(D2,DB!A:F,6,0),"")</f>
        <v>SCECO</v>
      </c>
      <c r="J2" s="98" t="str">
        <f>IFERROR(VLOOKUP(D2,DB!A:G,7,0),"")</f>
        <v>Dead</v>
      </c>
      <c r="K2" s="103" t="s">
        <v>39101</v>
      </c>
      <c r="L2" s="95" t="str">
        <f>IFERROR(VLOOKUP(D2,DB!A:I,9,0),"")</f>
        <v>Latis</v>
      </c>
    </row>
    <row r="3" spans="1:16" ht="15" customHeight="1">
      <c r="A3" s="121"/>
      <c r="B3" s="121" t="str">
        <f>IFERROR(VLOOKUP(D3,DB!A:K,11,0),"")</f>
        <v/>
      </c>
      <c r="C3" s="122"/>
      <c r="D3" s="123"/>
      <c r="E3" s="100"/>
      <c r="F3" s="125"/>
      <c r="G3" s="126">
        <f ca="1">IFERROR(NOW()-F3,"")</f>
        <v>45951.375607986112</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45951.375607986112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45951.375607986112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45951.375607986112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45951.375607986112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45951.375607986112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45951.375607986112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45951.375607986112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45951.375607986112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45951.375607986112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45951.375607986112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45951.375607986112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45951.375607986112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45951.375607986112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45951.375607986112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45951.375607986112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45951.375607986112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45951.375607986112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45951.375607986112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45951.375607986112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45951.375607986112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45951.375607986112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45951.375607986112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45951.375607986112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45951.375607986112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45951.375607986112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45951.375607986112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45951.375607986112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45951.375607986112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45951.375607986112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45951.375607986112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45951.375607986112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45951.375607986112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45951.375607986112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45951.375607986112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45951.375607986112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45951.375607986112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45951.375607986112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45951.375607986112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45951.375607986112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45951.375607986112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45951.375607986112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45951.375607986112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45951.375607986112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45951.375607986112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45951.375607986112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45951.375607986112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45951.375607986112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45951.375607986112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45951.375607986112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45951.375607986112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45951.375607986112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45951.375607986112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45951.375607986112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45951.375607986112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45951.375607986112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45951.375607986112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45951.375607986112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45951.375607986112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45951.375607986112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45951.375607986112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45951.375607986112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45951.375607986112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45951.375607986112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45951.375607986112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45951.375607986112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45951.375607986112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45951.375607986112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45951.375607986112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45951.375607986112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45951.375607986112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45951.375607986112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45951.375607986112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45951.375607986112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45951.375607986112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45951.375607986112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45951.375607986112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45951.375607986112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45951.375607986112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45951.375607986112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45951.375607986112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45951.375607986112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45951.375607986112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45951.375607986112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45951.375607986112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45951.375607986112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45951.375607986112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45951.375607986112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45951.375607986112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45951.375607986112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45951.375607986112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45951.375607986112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45951.375607986112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45951.375607986112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45951.375607986112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45951.375607986112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45951.375607986112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45951.375607986112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45951.375607986112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45951.375607986112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45951.375607986112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45951.375607986112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45951.375607986112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45951.375607986112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45951.375607986112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45951.375607986112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45951.375607986112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45951.375607986112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45951.375607986112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45951.375607986112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45951.375607986112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45951.375607986112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45951.375607986112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45951.375607986112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45951.375607986112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45951.375607986112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45951.375607986112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45951.375607986112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45951.375607986112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45951.375607986112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45951.375607986112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45951.375607986112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45951.375607986112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45951.375607986112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45951.375607986112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45951.375607986112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45951.375607986112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45951.375607986112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45951.375607986112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45951.375607986112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45951.375607986112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45951.375607986112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45951.375607986112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45951.375607986112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45951.375607986112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45951.375607986112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45951.375607986112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45951.375607986112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45951.375607986112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45951.375607986112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45951.375607986112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45951.375607986112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45951.375607986112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45951.375607986112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45951.375607986112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45951.375607986112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45951.375607986112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45951.375607986112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45951.375607986112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45951.375607986112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45951.375607986112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45951.375607986112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45951.375607986112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45951.375607986112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45951.375607986112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45951.375607986112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45951.375607986112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45951.375607986112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45951.375607986112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45951.375607986112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45951.375607986112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45951.375607986112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45951.375607986112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45951.375607986112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45951.375607986112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45951.375607986112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45951.375607986112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45951.375607986112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45951.375607986112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45951.375607986112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45951.375607986112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45951.375607986112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45951.375607986112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45951.375607986112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45951.375607986112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45951.375607986112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45951.375607986112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45951.375607986112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45951.375607986112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45951.375607986112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45951.375607986112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45951.375607986112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45951.375607986112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45951.375607986112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45951.375607986112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45951.375607986112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45951.375607986112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45951.375607986112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45951.375607986112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45951.375607986112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45951.375607986112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45951.375607986112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45951.375607986112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45951.375607986112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45951.375607986112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45951.375607986112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45951.375607986112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45951.375607986112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45951.375607986112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45951.375607986112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45951.375607986112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45951.375607986112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45951.375607986112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45951.375607986112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45951.375607986112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45951.375607986112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45951.375607986112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45951.375607986112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45951.375607986112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45951.375607986112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45951.375607986112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45951.375607986112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45951.375607986112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45951.375607986112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45951.375607986112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45951.375607986112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45951.375607986112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45951.375607986112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45951.375607986112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45951.375607986112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45951.375607986112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45951.375607986112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45951.375607986112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45951.375607986112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45951.375607986112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45951.375607986112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45951.375607986112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45951.375607986112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45951.375607986112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45951.375607986112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45951.375607986112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45951.375607986112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45951.375607986112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45951.375607986112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45951.375607986112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45951.375607986112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45951.375607986112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45951.375607986112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45951.375607986112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45951.375607986112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45951.375607986112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45951.375607986112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45951.375607986112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45951.375607986112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45951.375607986112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45951.375607986112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45951.375607986112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45951.375607986112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45951.375607986112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45951.375607986112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45951.375607986112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45951.375607986112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45951.375607986112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45951.375607986112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45951.375607986112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45951.375607986112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45951.375607986112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45951.375607986112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45951.375607986112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45951.375607986112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45951.375607986112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45951.375607986112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45951.375607986112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45951.375607986112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45951.375607986112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45951.375607986112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45951.375607986112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45951.375607986112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45951.375607986112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45951.375607986112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45951.375607986112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45951.375607986112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45951.375607986112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45951.375607986112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45951.375607986112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45951.375607986112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45951.375607986112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45951.375607986112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45951.375607986112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45951.375607986112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45951.375607986112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45951.375607986112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45951.375607986112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45951.375607986112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45951.375607986112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45951.375607986112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45951.375607986112</v>
      </c>
      <c r="H289" s="125"/>
      <c r="I289" s="121" t="str">
        <f>IFERROR(VLOOKUP(D289,DB!A:F,6,0),"")</f>
        <v/>
      </c>
      <c r="J289" s="121" t="str">
        <f>IFERROR(VLOOKUP(D289,DB!A:G,7,0),"")</f>
        <v/>
      </c>
      <c r="K289" s="127"/>
      <c r="L289" s="123" t="str">
        <f>IFERROR(VLOOKUP(D289,DB!A:I,9,0),"")</f>
        <v/>
      </c>
    </row>
    <row r="290" spans="1:12" ht="15" customHeight="1">
      <c r="A290" s="128"/>
      <c r="B290" s="128" t="str">
        <f>IFERROR(VLOOKUP(D290,DB!A:K,11,0),"")</f>
        <v/>
      </c>
      <c r="C290" s="129"/>
      <c r="D290" s="130"/>
      <c r="E290" s="131"/>
      <c r="F290" s="132"/>
      <c r="G290" s="133">
        <f ca="1">IFERROR(NOW()-F290,"")</f>
        <v>45951.375607986112</v>
      </c>
      <c r="H290" s="132"/>
      <c r="I290" s="128" t="str">
        <f>IFERROR(VLOOKUP(D290,DB!A:F,6,0),"")</f>
        <v/>
      </c>
      <c r="J290" s="128" t="str">
        <f>IFERROR(VLOOKUP(D290,DB!A:G,7,0),"")</f>
        <v/>
      </c>
      <c r="K290" s="134"/>
      <c r="L290" s="130" t="str">
        <f>IFERROR(VLOOKUP(D290,DB!A:I,9,0),"")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39102</v>
      </c>
      <c r="B2" s="37" t="str">
        <f>IFERROR(VLOOKUP(D2,DB!A:K,11,0),"")</f>
        <v>R5</v>
      </c>
      <c r="C2" s="37">
        <v>3</v>
      </c>
      <c r="D2" s="120" t="s">
        <v>36034</v>
      </c>
      <c r="E2" s="37" t="s">
        <v>38998</v>
      </c>
      <c r="F2" s="38">
        <v>45891.832060185188</v>
      </c>
      <c r="G2" s="146">
        <f ca="1">IFERROR(NOW()-F2,"")</f>
        <v>59.543547800923989</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39083</v>
      </c>
      <c r="F3" s="38">
        <v>45926.188877314817</v>
      </c>
      <c r="G3" s="146">
        <f t="shared" ref="G3" ca="1" si="0">IFERROR(NOW()-F3,"")</f>
        <v>25.186730671295663</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6.6040339120372664</v>
      </c>
      <c r="H4" s="38">
        <v>45944.676192129627</v>
      </c>
      <c r="I4" s="37" t="str">
        <f>IFERROR(VLOOKUP(D4,DB!A:F,6,0),"")</f>
        <v>SCECO</v>
      </c>
      <c r="J4" s="37" t="str">
        <f>IFERROR(VLOOKUP(D4,DB!A:G,7,0),"")</f>
        <v>Dead</v>
      </c>
      <c r="K4" s="37" t="s">
        <v>39107</v>
      </c>
      <c r="L4" s="37" t="str">
        <f>IFERROR(VLOOKUP(D4,DB!A:I,9,0),"")</f>
        <v>Latis</v>
      </c>
    </row>
    <row r="5" spans="1:13" ht="30.75">
      <c r="A5" s="159" t="s">
        <v>39108</v>
      </c>
      <c r="B5" s="159" t="str">
        <f>IFERROR(VLOOKUP(D5,DB!A:K,11,0),"")</f>
        <v>R5</v>
      </c>
      <c r="C5" s="159">
        <v>1</v>
      </c>
      <c r="D5" s="159" t="s">
        <v>34781</v>
      </c>
      <c r="E5" s="159" t="s">
        <v>39083</v>
      </c>
      <c r="F5" s="160">
        <v>45948.661111111112</v>
      </c>
      <c r="G5" s="161">
        <f ca="1">IFERROR(NOW()-F5,"")</f>
        <v>2.7144968749998952</v>
      </c>
      <c r="H5" s="160">
        <v>45948.661111111112</v>
      </c>
      <c r="I5" s="159" t="str">
        <f>IFERROR(VLOOKUP(D5,DB!A:F,6,0),"")</f>
        <v>SCECO</v>
      </c>
      <c r="J5" s="159" t="str">
        <f>IFERROR(VLOOKUP(D5,DB!A:G,7,0),"")</f>
        <v>Dead</v>
      </c>
      <c r="K5" s="159" t="s">
        <v>39109</v>
      </c>
      <c r="L5" s="159" t="str">
        <f>IFERROR(VLOOKUP(D5,DB!A:I,9,0),"")</f>
        <v>Latis</v>
      </c>
    </row>
    <row r="6" spans="1:13" ht="15">
      <c r="A6" s="159"/>
      <c r="B6" s="159" t="str">
        <f>IFERROR(VLOOKUP(D6,DB!A:K,11,0),"")</f>
        <v/>
      </c>
      <c r="C6" s="159"/>
      <c r="D6" s="159"/>
      <c r="E6" s="159"/>
      <c r="F6" s="160"/>
      <c r="G6" s="161">
        <f ca="1">IFERROR(NOW()-F6,"")</f>
        <v>45951.375607986112</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45951.375607986112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45951.375607986112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45951.375607986112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45951.375607986112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45951.375607986112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45951.375607986112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45951.375607986112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45951.375607986112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45951.375607986112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45951.375607986112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45951.375607986112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45951.375607754628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45951.375607754628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45951.375607754628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45951.375607754628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45951.375607986112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45951.375607986112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45951.375607986112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45951.375607986112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45951.375607986112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45951.375607986112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45951.375607986112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45951.375607986112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45951.375607986112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45951.375607986112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45951.375607986112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45951.375607986112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45951.375607986112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45951.375607986112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45951.375607986112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45951.375607986112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45951.375607986112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45951.375607986112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45951.375607986112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45951.375607986112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45951.375607986112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45951.375607986112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45951.375607986112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45951.375607986112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45951.375607986112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45951.375607986112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45951.375607986112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45951.375607986112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45951.375607986112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45951.375607986112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45951.375607986112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45951.375607986112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45951.375607986112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45951.375607986112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45951.375607986112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45951.375607986112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45951.375607986112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45951.375607986112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45951.375607986112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45951.375607986112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45951.375607986112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45951.375607986112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45951.375607986112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45951.375607986112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45951.375607986112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45951.375607986112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45951.375607986112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45951.375607986112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45951.375607986112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45951.375607986112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45951.375607986112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45951.375607986112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45951.375607986112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45951.375607986112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45951.375607986112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45951.375607986112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45951.375607986112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45951.375607986112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45951.375607986112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45951.375607986112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45951.375607986112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45951.375607986112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45951.375607986112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45951.375607986112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45951.375607986112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45951.375607986112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45951.375607986112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45951.375607986112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45951.375607986112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45951.375607986112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45951.375607986112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45951.375607986112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45951.375607986112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45951.375607986112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45951.375607986112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45951.375607986112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45951.375607986112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45951.375607986112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45951.375607986112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45951.375607986112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45951.375607986112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45951.375607986112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45951.375607986112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45951.375607986112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45951.375607986112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45951.375607986112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45951.375607986112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45951.375607986112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45951.375607986112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45951.375607986112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45951.375607986112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45951.375607986112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45951.375607986112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45951.375607986112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45951.375607986112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45951.375607986112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45951.375607986112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45951.375607986112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45951.375607986112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45951.375607986112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45951.375607986112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45951.375607986112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45951.375607986112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45951.375607986112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45951.375607986112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45951.375607986112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45951.375607986112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45951.375607986112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45951.375607986112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45951.375607986112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45951.375607986112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45951.375607986112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45951.375607986112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45951.375607986112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45951.375607986112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45951.375607986112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45951.375607986112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45951.375607986112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45951.375607986112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45951.375607986112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45951.375607986112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45951.375607986112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45951.375607986112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45951.375607986112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45951.375607986112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45951.375607986112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45951.375607986112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45951.375607986112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45951.375607986112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45951.375607986112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45951.375607986112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45951.375607986112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45951.375607986112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45951.375607986112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45951.375607986112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45951.375607986112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45951.375607986112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45951.375607986112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45951.375607986112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45951.375607986112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45951.375607986112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45951.375607986112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45951.375607986112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45951.375607986112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45951.375607986112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45951.375607986112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45951.375607986112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45951.375607986112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45951.375607986112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45951.375607986112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45951.375607986112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45951.375607986112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45951.375607986112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45951.375607986112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45951.375607986112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45951.375607986112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45951.375607986112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45951.375607986112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45951.375607986112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45951.375607986112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45951.375607986112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45951.375607986112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45951.375607986112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45951.375607986112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45951.375607986112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45951.375607986112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45951.375607986112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45951.375607986112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45951.375607986112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45951.375607986112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45951.375607986112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45951.375607986112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45951.375607986112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45951.375607986112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45951.375607986112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45951.375607986112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45951.375607986112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45951.375607986112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45951.375607986112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45951.375607986112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45951.375607986112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45951.375607986112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45951.375607986112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45951.375607986112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45951.375607986112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45951.375607986112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45951.375607986112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45951.375607986112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45951.375607986112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45951.375607986112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45951.375607986112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45951.375607986112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45951.375607986112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45951.375607986112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45951.375607986112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45951.375607986112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45951.375607986112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45951.375607986112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45951.375607986112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45951.375607986112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45951.375607986112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45951.375607986112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45951.375607986112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45951.375607986112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45951.375607986112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45951.375607986112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45951.375607986112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45951.375607986112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45951.375607986112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45951.375607986112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45951.375607986112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45951.375607986112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45951.375607986112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45951.375607986112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45951.375607986112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45951.375607986112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45951.375607986112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45951.375607986112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45951.375607986112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45951.375607986112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45951.375607986112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45951.375607986112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45951.375607986112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45951.375607986112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45951.375607986112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45951.375607986112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45951.375607986112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45951.375607986112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45951.375607986112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45951.375607986112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45951.375607986112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45951.375607986112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45951.375607986112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45951.375607986112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45951.375607986112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45951.375607986112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45951.375607986112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45951.375607986112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45951.375607986112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45951.375607986112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45951.375607986112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45951.375607986112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45951.375607986112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45951.375607986112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45951.375607986112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45951.375607986112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45951.375607986112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45951.375607986112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45951.375607986112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45951.375607986112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45951.375607986112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45951.375607986112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45951.375607986112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45951.375607986112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45951.375607986112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45951.375607986112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45951.375607986112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45951.375607986112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45951.375607986112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45951.375607986112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45951.375607986112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45951.375607986112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45951.375607986112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45951.375607986112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45951.375607986112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45951.375607986112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45951.375607986112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45951.375607986112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45951.375607986112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45951.375607986112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45951.375607986112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45951.375607986112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45951.375607986112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45951.375607986112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45951.375607986112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45951.375607986112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45951.375607986112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45951.375607986112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45951.375607986112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45951.375607986112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45951.375607986112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45951.375607986112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45951.375607986112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45951.375607986112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45951.375607986112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45951.375607986112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45951.375607986112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45951.375607986112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45951.375607986112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45951.375607986112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45951.375607986112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45951.375607986112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45951.375607986112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45951.375607986112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45951.375607986112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45951.375607986112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45951.375607986112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45951.375607986112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45951.375607986112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45951.375607986112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45951.375607986112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45951.375607986112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45951.375607986112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45951.375607986112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45951.375607986112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45951.375607986112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45951.375607986112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45951.375607986112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45951.375607986112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45951.375607986112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45951.375607986112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45951.375607986112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45951.375607986112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45951.375607986112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45951.375607986112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45951.375607986112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45951.375607986112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45951.375607986112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45951.375607986112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45951.375607986112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45951.375607986112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45951.375607986112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45951.375607986112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45951.375607986112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45951.375607986112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45951.375607986112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45951.375607986112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45951.375607986112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45951.375607986112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45951.375607986112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45951.375607986112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45951.375607986112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45951.375607986112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45951.375607986112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45951.375607986112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45951.375607986112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45951.375607986112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45951.375607986112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45951.375607986112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45951.375607986112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45951.375607986112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45951.375607986112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45951.375607986112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45951.375607986112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45951.375607986112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45951.375607986112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45951.375607986112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45951.375607986112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45951.375607986112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45951.375607986112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45951.375607986112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45951.375607986112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45951.375607986112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45951.375607986112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45951.375607986112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45951.375607986112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45951.375607986112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45951.375607986112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45951.375607986112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45951.375607986112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45951.375607986112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45951.375607986112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45951.375607986112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45951.375607986112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45951.375607986112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45951.375607986112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45951.375607986112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45951.375607986112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45951.375607986112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45951.375607986112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45951.375607986112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45951.375607986112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45951.375607986112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45951.375607986112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45951.375607986112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45951.375607986112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45951.375607986112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45951.375607986112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45951.375607986112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45951.375607986112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45951.375607986112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45951.375607986112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45951.375607986112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45951.375607986112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45951.375607986112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45951.375607986112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45951.375607986112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45951.375607986112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45951.375607986112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45951.375607986112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45951.375607986112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45951.375607986112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45951.375607986112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45951.375607986112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45951.375607986112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45951.375607986112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45951.375607986112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45951.375607986112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45951.375607986112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45951.375607986112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45951.375607986112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45951.375607986112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45951.375607986112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45951.375607986112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45951.375607986112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45951.375607986112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45951.375607986112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45951.375607986112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45951.375607986112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45951.375607986112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45951.375607986112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45951.375607986112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45951.375607986112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45951.375607986112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45951.375607986112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45951.375607986112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45951.375607986112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45951.375607986112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45951.375607986112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45951.375607986112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45951.375607986112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45951.375607986112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45951.375607986112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45951.375607986112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45951.375607986112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45951.375607986112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45951.375607986112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45951.375607986112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45951.375607986112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45951.375607986112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45951.375607986112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45951.375607986112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45951.375607986112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45951.375607986112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45951.375607986112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45951.375607986112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45951.375607986112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45951.375607986112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45951.375607986112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45951.375607986112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45951.375607986112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45951.375607986112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45951.375607986112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45951.375607986112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45951.375607986112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45951.375607986112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45951.375607986112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45951.375607986112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45951.375607986112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45951.375607986112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45951.375607986112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45951.375607986112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45951.375607986112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45951.375607986112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45951.375607986112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45951.375607986112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45951.375607986112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45951.375607986112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45951.375607986112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45951.375607986112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45951.375607986112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45951.375607986112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45951.375607986112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45951.375607986112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45951.375607986112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45951.375607986112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45951.375607986112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45951.375607986112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45951.375607986112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45951.375607986112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45951.375607986112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45951.375607986112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45951.375607986112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45951.375607986112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45951.375607986112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45951.375607986112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45951.375607986112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45951.375607986112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45951.375607986112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45951.375607986112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45951.375607986112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45951.375607986112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45951.375607986112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45951.375607986112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45951.375607986112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45951.375607986112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45951.375607986112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45951.375607986112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45951.375607986112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45951.375607986112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45951.375607986112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45951.375607986112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45951.375607986112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45951.375607986112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45951.375607986112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45951.375607986112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45951.375607986112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45951.375607986112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45951.375607986112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45951.375607986112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45951.375607986112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45951.375607986112</v>
      </c>
      <c r="H523" s="160"/>
      <c r="I523" s="159" t="str">
        <f>IFERROR(VLOOKUP(D523,DB!A:F,6,0),"")</f>
        <v/>
      </c>
      <c r="J523" s="159" t="str">
        <f>IFERROR(VLOOKUP(D523,DB!A:G,7,0),"")</f>
        <v/>
      </c>
      <c r="K523" s="159"/>
      <c r="L523" s="159"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tabSelected="1"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45951.375607986112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45951.375607986112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45951.375607986112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45951.375607986112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45951.375607986112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45951.375607986112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45951.375607986112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45951.375607986112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45951.375607986112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45951.375607986112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45951.375607986112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45951.375607986112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45951.375607986112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45951.375607986112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45951.375607986112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45951.375607986112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45951.375607986112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45951.375607986112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45951.375607986112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45951.375607986112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45951.375607986112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45951.375607986112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45951.375607986112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45951.375607986112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45951.375607986112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45951.375607986112</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2025-10-21T06:02:23Z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