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12" documentId="13_ncr:1_{F6CB121F-512D-4AA6-A0C1-0FB36C537598}" xr6:coauthVersionLast="47" xr6:coauthVersionMax="47" xr10:uidLastSave="{5401C6D3-1A2E-4378-950D-86DE8F9EB2F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1" l="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G2" i="1"/>
  <c r="I2" i="1"/>
  <c r="J2" i="1"/>
  <c r="L2" i="1"/>
  <c r="I3" i="1"/>
  <c r="I4" i="1"/>
  <c r="I5" i="1"/>
  <c r="I6" i="1"/>
  <c r="I7" i="1"/>
  <c r="I8" i="1"/>
  <c r="I9" i="1"/>
  <c r="I10" i="1"/>
  <c r="I11" i="1"/>
  <c r="I12" i="1"/>
  <c r="I13" i="1"/>
  <c r="I14" i="1"/>
  <c r="I15" i="1"/>
  <c r="I16" i="1"/>
  <c r="I17" i="1"/>
  <c r="I1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<sst xmlns="http://schemas.openxmlformats.org/spreadsheetml/2006/main" count="178590" uniqueCount="39078">
  <si>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</si>
  <si>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</si>
  <si>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</si>
  <si>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</si>
  <si>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</si>
  <si>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</si>
  <si>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</si>
  <si>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</si>
  <si>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</si>
  <si>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</si>
  <si>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</si>
  <si>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</si>
  <si>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</si>
  <si>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</si>
  <si>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</si>
  <si>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</si>
  <si>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</si>
  <si>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</si>
  <si>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</si>
  <si>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</si>
  <si>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</si>
  <si>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</si>
  <si>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</si>
  <si>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</si>
  <si>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</si>
  <si>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</si>
  <si>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</si>
  <si>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</si>
  <si>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</si>
  <si>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</si>
  <si>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</si>
  <si>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</si>
  <si>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</si>
  <si>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</si>
  <si>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</si>
  <si>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</si>
  <si>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</si>
  <si>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</si>
  <si>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</si>
  <si>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</si>
  <si>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</si>
  <si>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</si>
  <si>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</si>
  <si>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</si>
  <si>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</si>
  <si>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</si>
  <si>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</si>
  <si>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</si>
  <si>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</si>
  <si>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</si>
  <si>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</si>
  <si>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</si>
  <si>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</si>
  <si>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</si>
  <si>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</si>
  <si>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</si>
  <si>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</si>
  <si>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</si>
  <si>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</si>
  <si>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</si>
  <si>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</si>
  <si>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</si>
  <si>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</si>
  <si>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</si>
  <si>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</si>
  <si>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</si>
  <si>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</si>
  <si>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</si>
  <si>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</si>
  <si>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</si>
  <si>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</si>
  <si>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</si>
  <si>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</si>
  <si>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</si>
  <si>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</si>
  <si>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</si>
  <si>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</si>
  <si>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</si>
  <si>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</si>
  <si>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</si>
  <si>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</si>
  <si>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</si>
  <si>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</si>
  <si>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</si>
  <si>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</si>
  <si>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</si>
  <si>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</si>
  <si>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</si>
  <si>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</si>
  <si>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</si>
  <si>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</si>
  <si>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</si>
  <si>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</si>
  <si>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</si>
  <si>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</si>
  <si>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</si>
  <si>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</si>
  <si>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</si>
  <si>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</si>
  <si>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</si>
  <si>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</si>
  <si>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</si>
  <si>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</si>
  <si>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</si>
  <si>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</si>
  <si>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</si>
  <si>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</si>
  <si>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</si>
  <si>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</si>
  <si>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</si>
  <si>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</si>
  <si>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</si>
  <si>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</si>
  <si>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</si>
  <si>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</si>
  <si>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</si>
  <si>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</si>
  <si>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</si>
  <si>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</si>
  <si>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</si>
  <si>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</si>
  <si>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</si>
  <si>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</si>
  <si>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</si>
  <si>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</si>
  <si>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</si>
  <si>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</si>
  <si>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</si>
  <si>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</si>
  <si>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</si>
  <si>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</si>
  <si>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</si>
  <si>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</si>
  <si>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</si>
  <si>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</si>
  <si>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</si>
  <si>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</si>
  <si>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</si>
  <si>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</si>
  <si>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</si>
  <si>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</si>
  <si>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</si>
  <si>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</si>
  <si>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</si>
  <si>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</si>
  <si>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</si>
  <si>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</si>
  <si>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</si>
  <si>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</si>
  <si>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</si>
  <si>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</si>
  <si>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</si>
  <si>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</si>
  <si>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</si>
  <si>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</si>
  <si>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</si>
  <si>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</si>
  <si>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</si>
  <si>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</si>
  <si>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</si>
  <si>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</si>
  <si>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</si>
  <si>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</si>
  <si>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</si>
  <si>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</si>
  <si>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</si>
  <si>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</si>
  <si>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</si>
  <si>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</si>
  <si>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</si>
  <si>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</si>
  <si>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</si>
  <si>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</si>
  <si>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</si>
  <si>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</si>
  <si>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</si>
  <si>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</si>
  <si>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</si>
  <si>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</si>
  <si>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</si>
  <si>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</si>
  <si>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</si>
  <si>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</si>
  <si>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</si>
  <si>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</si>
  <si>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</si>
  <si>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</si>
  <si>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</si>
  <si>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</si>
  <si>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</si>
  <si>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</si>
  <si>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</si>
  <si>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</si>
  <si>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</si>
  <si>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</si>
  <si>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</si>
  <si>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</si>
  <si>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</si>
  <si>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</si>
  <si>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</si>
  <si>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</si>
  <si>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</si>
  <si>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</si>
  <si>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</si>
  <si>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</si>
  <si>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</si>
  <si>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</si>
  <si>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</si>
  <si>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</si>
  <si>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</si>
  <si>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</si>
  <si>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</si>
  <si>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</si>
  <si>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</si>
  <si>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</si>
  <si>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</si>
  <si>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</si>
  <si>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</si>
  <si>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</si>
  <si>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</si>
  <si>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</si>
  <si>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</si>
  <si>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</si>
  <si>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</si>
  <si>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</si>
  <si>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</si>
  <si>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</si>
  <si>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</si>
  <si>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</si>
  <si>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</si>
  <si>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</si>
  <si>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</si>
  <si>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</si>
  <si>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</si>
  <si>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</si>
  <si>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</si>
  <si>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</si>
  <si>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</si>
  <si>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</si>
  <si>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</si>
  <si>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</si>
  <si>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</si>
  <si>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</si>
  <si>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</si>
  <si>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</si>
  <si>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</si>
  <si>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</si>
  <si>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</si>
  <si>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</si>
  <si>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</si>
  <si>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</si>
  <si>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</si>
  <si>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</si>
  <si>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</si>
  <si>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</si>
  <si>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</si>
  <si>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</si>
  <si>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</si>
  <si>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</si>
  <si>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</si>
  <si>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</si>
  <si>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</si>
  <si>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</si>
  <si>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</si>
  <si>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</si>
  <si>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</si>
  <si>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</si>
  <si>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</si>
  <si>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</si>
  <si>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</si>
  <si>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</si>
  <si>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</si>
  <si>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</si>
  <si>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</si>
  <si>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</si>
  <si>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</si>
  <si>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</si>
  <si>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</si>
  <si>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</si>
  <si>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</si>
  <si>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</si>
  <si>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</si>
  <si>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</si>
  <si>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</si>
  <si>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</si>
  <si>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</si>
  <si>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</si>
  <si>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</si>
  <si>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</si>
  <si>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</si>
  <si>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</si>
  <si>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</si>
  <si>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</si>
  <si>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</si>
  <si>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</si>
  <si>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</si>
  <si>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</si>
  <si>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</si>
  <si>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</si>
  <si>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</si>
  <si>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</si>
  <si>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</si>
  <si>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</si>
  <si>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</si>
  <si>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</si>
  <si>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</si>
  <si>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</si>
  <si>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</si>
  <si>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</si>
  <si>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</si>
  <si>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</si>
  <si>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</si>
  <si>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</si>
  <si>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</si>
  <si>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</si>
  <si>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</si>
  <si>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</si>
  <si>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</si>
  <si>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</si>
  <si>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</si>
  <si>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</si>
  <si>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</si>
  <si>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</si>
  <si>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</si>
  <si>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</si>
  <si>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</si>
  <si>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</si>
  <si>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</si>
  <si>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</si>
  <si>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</si>
  <si>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</si>
  <si>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</si>
  <si>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</si>
  <si>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</si>
  <si>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</si>
  <si>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</si>
  <si>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</si>
  <si>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</si>
  <si>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</si>
  <si>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</si>
  <si>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</si>
  <si>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</si>
  <si>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</si>
  <si>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</si>
  <si>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</si>
  <si>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</si>
  <si>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</si>
  <si>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</si>
  <si>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</si>
  <si>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</si>
  <si>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</si>
  <si>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</si>
  <si>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</si>
  <si>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</si>
  <si>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</si>
  <si>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</si>
  <si>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</si>
  <si>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</si>
  <si>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</si>
  <si>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</si>
  <si>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</si>
  <si>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</si>
  <si>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</si>
  <si>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</si>
  <si>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</si>
  <si>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</si>
  <si>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</si>
  <si>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</si>
  <si>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</si>
  <si>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</si>
  <si>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</si>
  <si>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</si>
  <si>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</si>
  <si>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</si>
  <si>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</si>
  <si>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</si>
  <si>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</si>
  <si>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</si>
  <si>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</si>
  <si>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</si>
  <si>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</si>
  <si>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</si>
  <si>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</si>
  <si>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</si>
  <si>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</si>
  <si>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</si>
  <si>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</si>
  <si>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</si>
  <si>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</si>
  <si>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</si>
  <si>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</si>
  <si>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</si>
  <si>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</si>
  <si>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</si>
  <si>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</si>
  <si>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</si>
  <si>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</si>
  <si>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</si>
  <si>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</si>
  <si>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</si>
  <si>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</si>
  <si>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</si>
  <si>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</si>
  <si>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</si>
  <si>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</si>
  <si>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</si>
  <si>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</si>
  <si>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</si>
  <si>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</si>
  <si>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</si>
  <si>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</si>
  <si>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</si>
  <si>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</si>
  <si>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</si>
  <si>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</si>
  <si>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</si>
  <si>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</si>
  <si>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</si>
  <si>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</si>
  <si>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</si>
  <si>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</si>
  <si>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</si>
  <si>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</si>
  <si>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</si>
  <si>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</si>
  <si>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</si>
  <si>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</si>
  <si>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</si>
  <si>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</si>
  <si>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</si>
  <si>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</si>
  <si>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</si>
  <si>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</si>
  <si>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</si>
  <si>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</si>
  <si>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</si>
  <si>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</si>
  <si>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</si>
  <si>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</si>
  <si>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</si>
  <si>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</si>
  <si>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</si>
  <si>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</si>
  <si>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</si>
  <si>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</si>
  <si>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</si>
  <si>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</si>
  <si>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</si>
  <si>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</si>
  <si>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</si>
  <si>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</si>
  <si>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</si>
  <si>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</si>
  <si>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</si>
  <si>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</si>
  <si>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</si>
  <si>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</si>
  <si>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</si>
  <si>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</si>
  <si>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</si>
  <si>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</si>
  <si>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</si>
  <si>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</si>
  <si>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</si>
  <si>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</si>
  <si>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</si>
  <si>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</si>
  <si>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</si>
  <si>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</si>
  <si>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</si>
  <si>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</si>
  <si>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</si>
  <si>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</si>
  <si>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</si>
  <si>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</si>
  <si>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</si>
  <si>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</si>
  <si>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</si>
  <si>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</si>
  <si>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</si>
  <si>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</si>
  <si>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</si>
  <si>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</si>
  <si>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</si>
  <si>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</si>
  <si>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</si>
  <si>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</si>
  <si>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</si>
  <si>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</si>
  <si>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</si>
  <si>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</si>
  <si>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</si>
  <si>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</si>
  <si>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</si>
  <si>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</si>
  <si>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</si>
  <si>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</si>
  <si>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</si>
  <si>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</si>
  <si>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</si>
  <si>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</si>
  <si>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</si>
  <si>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</si>
  <si>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</si>
  <si>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</si>
  <si>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</si>
  <si>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</si>
  <si>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</si>
  <si>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</si>
  <si>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</si>
  <si>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</si>
  <si>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</si>
  <si>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</si>
  <si>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</si>
  <si>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</si>
  <si>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</si>
  <si>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</si>
  <si>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</si>
  <si>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</si>
  <si>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</si>
  <si>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</si>
  <si>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</si>
  <si>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</si>
  <si>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</si>
  <si>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</si>
  <si>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</si>
  <si>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</si>
  <si>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</si>
  <si>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</si>
  <si>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</si>
  <si>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</si>
  <si>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</si>
  <si>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</si>
  <si>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</si>
  <si>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</si>
  <si>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</si>
  <si>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</si>
  <si>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</si>
  <si>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</si>
  <si>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</si>
  <si>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</si>
  <si>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</si>
  <si>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</si>
  <si>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</si>
  <si>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</si>
  <si>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</si>
  <si>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</si>
  <si>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</si>
  <si>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</si>
  <si>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</si>
  <si>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</si>
  <si>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</si>
  <si>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</si>
  <si>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</si>
  <si>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</si>
  <si>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</si>
  <si>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</si>
  <si>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</si>
  <si>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</si>
  <si>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</si>
  <si>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</si>
  <si>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</si>
  <si>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</si>
  <si>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</si>
  <si>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</si>
  <si>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</si>
  <si>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</si>
  <si>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</si>
  <si>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</si>
  <si>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</si>
  <si>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</si>
  <si>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</si>
  <si>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</si>
  <si>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</si>
  <si>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</si>
  <si>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</si>
  <si>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</si>
  <si>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</si>
  <si>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</si>
  <si>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</si>
  <si>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</si>
  <si>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</si>
  <si>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</si>
  <si>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</si>
  <si>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</si>
  <si>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</si>
  <si>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</si>
  <si>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</si>
  <si>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</si>
  <si>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</si>
  <si>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</si>
  <si>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</si>
  <si>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</si>
  <si>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</si>
  <si>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</si>
  <si>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</si>
  <si>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</si>
  <si>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</si>
  <si>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</si>
  <si>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</si>
  <si>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</si>
  <si>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</si>
  <si>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</si>
  <si>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</si>
  <si>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</si>
  <si>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</si>
  <si>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</si>
  <si>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</si>
  <si>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</si>
  <si>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</si>
  <si>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</si>
  <si>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</si>
  <si>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</si>
  <si>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</si>
  <si>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</si>
  <si>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</si>
  <si>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</si>
  <si>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</si>
  <si>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</si>
  <si>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</si>
  <si>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</si>
  <si>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</si>
  <si>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</si>
  <si>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</si>
  <si>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</si>
  <si>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</si>
  <si>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</si>
  <si>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</si>
  <si>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</si>
  <si>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</si>
  <si>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</si>
  <si>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</si>
  <si>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</si>
  <si>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</si>
  <si>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</si>
  <si>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</si>
  <si>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</si>
  <si>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</si>
  <si>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</si>
  <si>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</si>
  <si>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</si>
  <si>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</si>
  <si>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</si>
  <si>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</si>
  <si>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</si>
  <si>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</si>
  <si>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</si>
  <si>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</si>
  <si>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</si>
  <si>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</si>
  <si>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</si>
  <si>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</si>
  <si>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</si>
  <si>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</si>
  <si>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</si>
  <si>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</si>
  <si>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</si>
  <si>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</si>
  <si>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</si>
  <si>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</si>
  <si>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</si>
  <si>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</si>
  <si>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</si>
  <si>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</si>
  <si>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</si>
  <si>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</si>
  <si>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</si>
  <si>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</si>
  <si>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</si>
  <si>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</si>
  <si>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</si>
  <si>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</si>
  <si>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</si>
  <si>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</si>
  <si>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</si>
  <si>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</si>
  <si>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</si>
  <si>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</si>
  <si>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</si>
  <si>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</si>
  <si>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</si>
  <si>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</si>
  <si>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</si>
  <si>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</si>
  <si>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</si>
  <si>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</si>
  <si>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</si>
  <si>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</si>
  <si>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</si>
  <si>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</si>
  <si>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</si>
  <si>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</si>
  <si>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</si>
  <si>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</si>
  <si>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</si>
  <si>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</si>
  <si>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</si>
  <si>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</si>
  <si>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</si>
  <si>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</si>
  <si>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</si>
  <si>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</si>
  <si>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</si>
  <si>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</si>
  <si>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</si>
  <si>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</si>
  <si>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</si>
  <si>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</si>
  <si>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</si>
  <si>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</si>
  <si>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</si>
  <si>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</si>
  <si>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</si>
  <si>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</si>
  <si>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</si>
  <si>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</si>
  <si>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</si>
  <si>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</si>
  <si>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</si>
  <si>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</si>
  <si>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</si>
  <si>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</si>
  <si>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</si>
  <si>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</si>
  <si>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</si>
  <si>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</si>
  <si>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</si>
  <si>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</si>
  <si>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</si>
  <si>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</si>
  <si>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</si>
  <si>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</si>
  <si>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</si>
  <si>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</si>
  <si>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</si>
  <si>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</si>
  <si>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</si>
  <si>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</si>
  <si>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</si>
  <si>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</si>
  <si>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</si>
  <si>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</si>
  <si>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</si>
  <si>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</si>
  <si>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</si>
  <si>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</si>
  <si>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</si>
  <si>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</si>
  <si>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</si>
  <si>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</si>
  <si>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</si>
  <si>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</si>
  <si>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</si>
  <si>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</si>
  <si>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</si>
  <si>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</si>
  <si>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</si>
  <si>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</si>
  <si>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</si>
  <si>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</si>
  <si>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</si>
  <si>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</si>
  <si>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</si>
  <si>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</si>
  <si>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</si>
  <si>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</si>
  <si>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</si>
  <si>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</si>
  <si>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</si>
  <si>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</si>
  <si>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</si>
  <si>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</si>
  <si>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</si>
  <si>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</si>
  <si>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</si>
  <si>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</si>
  <si>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</si>
  <si>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</si>
  <si>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</si>
  <si>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</si>
  <si>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</si>
  <si>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</si>
  <si>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</si>
  <si>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</si>
  <si>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</si>
  <si>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</si>
  <si>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</si>
  <si>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</si>
  <si>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</si>
  <si>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</si>
  <si>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</si>
  <si>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</si>
  <si>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</si>
  <si>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</si>
  <si>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</si>
  <si>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</si>
  <si>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</si>
  <si>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</si>
  <si>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</si>
  <si>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</si>
  <si>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</si>
  <si>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</si>
  <si>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</si>
  <si>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</si>
  <si>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</si>
  <si>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</si>
  <si>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</si>
  <si>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</si>
  <si>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</si>
  <si>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</si>
  <si>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</si>
  <si>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</si>
  <si>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</si>
  <si>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</si>
  <si>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</si>
  <si>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</si>
  <si>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</si>
  <si>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</si>
  <si>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</si>
  <si>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</si>
  <si>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</si>
  <si>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</si>
  <si>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</si>
  <si>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</si>
  <si>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</si>
  <si>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</si>
  <si>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</si>
  <si>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</si>
  <si>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</si>
  <si>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</si>
  <si>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</si>
  <si>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</si>
  <si>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</si>
  <si>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</si>
  <si>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</si>
  <si>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</si>
  <si>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</si>
  <si>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</si>
  <si>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</si>
  <si>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</si>
  <si>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</si>
  <si>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</si>
  <si>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</si>
  <si>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</si>
  <si>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</si>
  <si>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</si>
  <si>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</si>
  <si>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</si>
  <si>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</si>
  <si>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</si>
  <si>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</si>
  <si>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</si>
  <si>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</si>
  <si>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</si>
  <si>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</si>
  <si>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</si>
  <si>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</si>
  <si>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</si>
  <si>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</si>
  <si>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</si>
  <si>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</si>
  <si>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</si>
  <si>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</si>
  <si>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</si>
  <si>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</si>
  <si>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</si>
  <si>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</si>
  <si>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</si>
  <si>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</si>
  <si>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</si>
  <si>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</si>
  <si>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</si>
  <si>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</si>
  <si>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</si>
  <si>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</si>
  <si>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</si>
  <si>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</si>
  <si>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</si>
  <si>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</si>
  <si>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</si>
  <si>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</si>
  <si>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</si>
  <si>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</si>
  <si>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</si>
  <si>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</si>
  <si>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</si>
  <si>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</si>
  <si>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</si>
  <si>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</si>
  <si>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</si>
  <si>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</si>
  <si>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</si>
  <si>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</si>
  <si>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</si>
  <si>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</si>
  <si>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</si>
  <si>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</si>
  <si>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</si>
  <si>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</si>
  <si>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</si>
  <si>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</si>
  <si>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</si>
  <si>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</si>
  <si>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</si>
  <si>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</si>
  <si>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</si>
  <si>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</si>
  <si>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</si>
  <si>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</si>
  <si>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</si>
  <si>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</si>
  <si>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</si>
  <si>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</si>
  <si>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</si>
  <si>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</si>
  <si>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</si>
  <si>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</si>
  <si>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</si>
  <si>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</si>
  <si>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</si>
  <si>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</si>
  <si>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</si>
  <si>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</si>
  <si>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</si>
  <si>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</si>
  <si>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</si>
  <si>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</si>
  <si>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</si>
  <si>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</si>
  <si>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</si>
  <si>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</si>
  <si>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</si>
  <si>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</si>
  <si>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</si>
  <si>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</si>
  <si>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</si>
  <si>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</si>
  <si>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</si>
  <si>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</si>
  <si>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</si>
  <si>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</si>
  <si>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</si>
  <si>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</si>
  <si>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</si>
  <si>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</si>
  <si>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</si>
  <si>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</si>
  <si>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</si>
  <si>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</si>
  <si>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</si>
  <si>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</si>
  <si>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</si>
  <si>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</si>
  <si>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</si>
  <si>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</si>
  <si>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</si>
  <si>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</si>
  <si>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</si>
  <si>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</si>
  <si>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</si>
  <si>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</si>
  <si>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</si>
  <si>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</si>
  <si>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</si>
  <si>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</si>
  <si>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</si>
  <si>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</si>
  <si>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</si>
  <si>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</si>
  <si>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</si>
  <si>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</si>
  <si>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</si>
  <si>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</si>
  <si>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</si>
  <si>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</si>
  <si>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</si>
  <si>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</si>
  <si>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</si>
  <si>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</si>
  <si>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</si>
  <si>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</si>
  <si>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</si>
  <si>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</si>
  <si>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</si>
  <si>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</si>
  <si>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</si>
  <si>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</si>
  <si>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</si>
  <si>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</si>
  <si>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</si>
  <si>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</si>
  <si>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</si>
  <si>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</si>
  <si>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</si>
  <si>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</si>
  <si>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</si>
  <si>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</si>
  <si>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</si>
  <si>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</si>
  <si>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</si>
  <si>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</si>
  <si>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</si>
  <si>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</si>
  <si>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</si>
  <si>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</si>
  <si>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</si>
  <si>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</si>
  <si>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</si>
  <si>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</si>
  <si>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</si>
  <si>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</si>
  <si>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</si>
  <si>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</si>
  <si>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</si>
  <si>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</si>
  <si>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</si>
  <si>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</si>
  <si>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</si>
  <si>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</si>
  <si>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</si>
  <si>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</si>
  <si>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</si>
  <si>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</si>
  <si>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</si>
  <si>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</si>
  <si>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</si>
  <si>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</si>
  <si>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</si>
  <si>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</si>
  <si>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</si>
  <si>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</si>
  <si>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</si>
  <si>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</si>
  <si>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</si>
  <si>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</si>
  <si>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</si>
  <si>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</si>
  <si>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</si>
  <si>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</si>
  <si>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</si>
  <si>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</si>
  <si>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</si>
  <si>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</si>
  <si>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</si>
  <si>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</si>
  <si>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</si>
  <si>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</si>
  <si>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</si>
  <si>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</si>
  <si>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</si>
  <si>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</si>
  <si>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</si>
  <si>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</si>
  <si>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</si>
  <si>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</si>
  <si>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</si>
  <si>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</si>
  <si>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</si>
  <si>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</si>
  <si>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</si>
  <si>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</si>
  <si>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</si>
  <si>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</si>
  <si>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</si>
  <si>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</si>
  <si>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</si>
  <si>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</si>
  <si>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</si>
  <si>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</si>
  <si>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</si>
  <si>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</si>
  <si>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</si>
  <si>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</si>
  <si>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</si>
  <si>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</si>
  <si>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</si>
  <si>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</si>
  <si>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</si>
  <si>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</si>
  <si>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</si>
  <si>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</si>
  <si>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</si>
  <si>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</si>
  <si>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</si>
  <si>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</si>
  <si>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</si>
  <si>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</si>
  <si>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</si>
  <si>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</si>
  <si>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</si>
  <si>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</si>
  <si>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</si>
  <si>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</si>
  <si>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</si>
  <si>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</si>
  <si>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</si>
  <si>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</si>
  <si>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</si>
  <si>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</si>
  <si>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</si>
  <si>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</si>
  <si>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</si>
  <si>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</si>
  <si>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</si>
  <si>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</si>
  <si>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</si>
  <si>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</si>
  <si>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</si>
  <si>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</si>
  <si>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</si>
  <si>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</si>
  <si>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</si>
  <si>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</si>
  <si>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</si>
  <si>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</si>
  <si>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</si>
  <si>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</si>
  <si>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</si>
  <si>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</si>
  <si>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</si>
  <si>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</si>
  <si>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</si>
  <si>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</si>
  <si>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</si>
  <si>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</si>
  <si>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</si>
  <si>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</si>
  <si>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</si>
  <si>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</si>
  <si>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</si>
  <si>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</si>
  <si>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</si>
  <si>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</si>
  <si>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</si>
  <si>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</si>
  <si>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</si>
  <si>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</si>
  <si>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</si>
  <si>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</si>
  <si>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</si>
  <si>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</si>
  <si>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</si>
  <si>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</si>
  <si>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</si>
  <si>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</si>
  <si>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</si>
  <si>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</si>
  <si>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</si>
  <si>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</si>
  <si>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</si>
  <si>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</si>
  <si>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</si>
  <si>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</si>
  <si>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</si>
  <si>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</si>
  <si>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</si>
  <si>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</si>
  <si>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</si>
  <si>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</si>
  <si>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</si>
  <si>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</si>
  <si>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</si>
  <si>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</si>
  <si>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</si>
  <si>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</si>
  <si>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</si>
  <si>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</si>
  <si>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</si>
  <si>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</si>
  <si>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</si>
  <si>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</si>
  <si>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</si>
  <si>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</si>
  <si>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</si>
  <si>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</si>
  <si>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</si>
  <si>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</si>
  <si>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</si>
  <si>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</si>
  <si>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</si>
  <si>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</si>
  <si>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</si>
  <si>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</si>
  <si>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</si>
  <si>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</si>
  <si>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</si>
  <si>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</si>
  <si>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</si>
  <si>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</si>
  <si>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</si>
  <si>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</si>
  <si>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</si>
  <si>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</si>
  <si>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</si>
  <si>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</si>
  <si>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</si>
  <si>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</si>
  <si>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</si>
  <si>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</si>
  <si>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</si>
  <si>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</si>
  <si>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</si>
  <si>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</si>
  <si>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</si>
  <si>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</si>
  <si>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</si>
  <si>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</si>
  <si>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</si>
  <si>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</si>
  <si>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</si>
  <si>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</si>
  <si>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</si>
  <si>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</si>
  <si>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</si>
  <si>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</si>
  <si>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</si>
  <si>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</si>
  <si>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</si>
  <si>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</si>
  <si>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</si>
  <si>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</si>
  <si>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</si>
  <si>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</si>
  <si>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</si>
  <si>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</si>
  <si>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</si>
  <si>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</si>
  <si>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</si>
  <si>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</si>
  <si>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</si>
  <si>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</si>
  <si>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</si>
  <si>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</si>
  <si>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</si>
  <si>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</si>
  <si>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</si>
  <si>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</si>
  <si>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</si>
  <si>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</si>
  <si>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</si>
  <si>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</si>
  <si>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</si>
  <si>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</si>
  <si>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</si>
  <si>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</si>
  <si>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</si>
  <si>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</si>
  <si>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</si>
  <si>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</si>
  <si>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</si>
  <si>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</si>
  <si>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</si>
  <si>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</si>
  <si>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</si>
  <si>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</si>
  <si>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</si>
  <si>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</si>
  <si>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</si>
  <si>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</si>
  <si>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</si>
  <si>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</si>
  <si>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</si>
  <si>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</si>
  <si>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</si>
  <si>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</si>
  <si>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</si>
  <si>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</si>
  <si>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</si>
  <si>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</si>
  <si>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</si>
  <si>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</si>
  <si>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</si>
  <si>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</si>
  <si>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</si>
  <si>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</si>
  <si>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</si>
  <si>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</si>
  <si>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</si>
  <si>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</si>
  <si>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</si>
  <si>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</si>
  <si>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</si>
  <si>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</si>
  <si>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</si>
  <si>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</si>
  <si>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</si>
  <si>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</si>
  <si>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</si>
  <si>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</si>
  <si>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</si>
  <si>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</si>
  <si>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</si>
  <si>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</si>
  <si>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</si>
  <si>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</si>
  <si>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</si>
  <si>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</si>
  <si>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</si>
  <si>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</si>
  <si>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</si>
  <si>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</si>
  <si>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</si>
  <si>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</si>
  <si>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</si>
  <si>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</si>
  <si>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</si>
  <si>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</si>
  <si>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</si>
  <si>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</si>
  <si>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</si>
  <si>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</si>
  <si>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</si>
  <si>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</si>
  <si>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</si>
  <si>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</si>
  <si>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</si>
  <si>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</si>
  <si>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</si>
  <si>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</si>
  <si>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</si>
  <si>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</si>
  <si>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</si>
  <si>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</si>
  <si>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</si>
  <si>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</si>
  <si>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</si>
  <si>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</si>
  <si>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</si>
  <si>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</si>
  <si>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</si>
  <si>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</si>
  <si>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</si>
  <si>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</si>
  <si>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</si>
  <si>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</si>
  <si>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</si>
  <si>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</si>
  <si>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</si>
  <si>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</si>
  <si>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</si>
  <si>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</si>
  <si>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</si>
  <si>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</si>
  <si>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</si>
  <si>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</si>
  <si>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</si>
  <si>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</si>
  <si>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</si>
  <si>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</si>
  <si>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</si>
  <si>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</si>
  <si>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</si>
  <si>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</si>
  <si>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</si>
  <si>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</si>
  <si>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</si>
  <si>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</si>
  <si>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</si>
  <si>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</si>
  <si>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</si>
  <si>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</si>
  <si>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</si>
  <si>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</si>
  <si>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</si>
  <si>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</si>
  <si>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</si>
  <si>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</si>
  <si>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</si>
  <si>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</si>
  <si>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</si>
  <si>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</si>
  <si>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</si>
  <si>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</si>
  <si>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</si>
  <si>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</si>
  <si>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</si>
  <si>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</si>
  <si>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</si>
  <si>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</si>
  <si>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</si>
  <si>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</si>
  <si>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</si>
  <si>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</si>
  <si>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</si>
  <si>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</si>
  <si>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</si>
  <si>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</si>
  <si>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</si>
  <si>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</si>
  <si>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</si>
  <si>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</si>
  <si>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</si>
  <si>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</si>
  <si>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</si>
  <si>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</si>
  <si>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</si>
  <si>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</si>
  <si>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</si>
  <si>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</si>
  <si>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</si>
  <si>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</si>
  <si>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</si>
  <si>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</si>
  <si>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</si>
  <si>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</si>
  <si>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</si>
  <si>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</si>
  <si>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</si>
  <si>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</si>
  <si>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</si>
  <si>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</si>
  <si>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</si>
  <si>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</si>
  <si>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</si>
  <si>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</si>
  <si>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</si>
  <si>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</si>
  <si>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</si>
  <si>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</si>
  <si>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</si>
  <si>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</si>
  <si>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</si>
  <si>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</si>
  <si>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</si>
  <si>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</si>
  <si>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</si>
  <si>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</si>
  <si>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</si>
  <si>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</si>
  <si>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</si>
  <si>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</si>
  <si>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</si>
  <si>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</si>
  <si>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</si>
  <si>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</si>
  <si>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</si>
  <si>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</si>
  <si>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</si>
  <si>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</si>
  <si>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</si>
  <si>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</si>
  <si>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</si>
  <si>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</si>
  <si>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</si>
  <si>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</si>
  <si>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</si>
  <si>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</si>
  <si>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</si>
  <si>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</si>
  <si>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</si>
  <si>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</si>
  <si>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</si>
  <si>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</si>
  <si>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</si>
  <si>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</si>
  <si>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</si>
  <si>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</si>
  <si>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</si>
  <si>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</si>
  <si>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</si>
  <si>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</si>
  <si>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</si>
  <si>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</si>
  <si>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</si>
  <si>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</si>
  <si>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</si>
  <si>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</si>
  <si>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</si>
  <si>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</si>
  <si>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</si>
  <si>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</si>
  <si>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</si>
  <si>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</si>
  <si>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</si>
  <si>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</si>
  <si>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</si>
  <si>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</si>
  <si>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</si>
  <si>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</si>
  <si>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</si>
  <si>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</si>
  <si>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</si>
  <si>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</si>
  <si>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</si>
  <si>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</si>
  <si>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</si>
  <si>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</si>
  <si>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</si>
  <si>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</si>
  <si>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</si>
  <si>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</si>
  <si>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</si>
  <si>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</si>
  <si>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</si>
  <si>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</si>
  <si>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</si>
  <si>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</si>
  <si>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</si>
  <si>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</si>
  <si>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</si>
  <si>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</si>
  <si>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</si>
  <si>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</si>
  <si>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</si>
  <si>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</si>
  <si>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</si>
  <si>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</si>
  <si>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</si>
  <si>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</si>
  <si>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</si>
  <si>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</si>
  <si>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</si>
  <si>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</si>
  <si>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</si>
  <si>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</si>
  <si>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</si>
  <si>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</si>
  <si>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</si>
  <si>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</si>
  <si>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</si>
  <si>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</si>
  <si>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</si>
  <si>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</si>
  <si>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</si>
  <si>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</si>
  <si>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</si>
  <si>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</si>
  <si>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</si>
  <si>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</si>
  <si>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</si>
  <si>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</si>
  <si>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</si>
  <si>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</si>
  <si>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</si>
  <si>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</si>
  <si>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</si>
  <si>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</si>
  <si>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</si>
  <si>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</si>
  <si>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</si>
  <si>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</si>
  <si>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</si>
  <si>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</si>
  <si>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</si>
  <si>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</si>
  <si>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</si>
  <si>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</si>
  <si>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</si>
  <si>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</si>
  <si>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</si>
  <si>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</si>
  <si>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</si>
  <si>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</si>
  <si>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</si>
  <si>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</si>
  <si>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</si>
  <si>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</si>
  <si>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</si>
  <si>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</si>
  <si>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</si>
  <si>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</si>
  <si>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</si>
  <si>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</si>
  <si>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</si>
  <si>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</si>
  <si>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</si>
  <si>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</si>
  <si>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</si>
  <si>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</si>
  <si>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</si>
  <si>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</si>
  <si>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</si>
  <si>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</si>
  <si>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</si>
  <si>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</si>
  <si>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</si>
  <si>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</si>
  <si>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</si>
  <si>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</si>
  <si>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</si>
  <si>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</si>
  <si>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</si>
  <si>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</si>
  <si>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</si>
  <si>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</si>
  <si>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</si>
  <si>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</si>
  <si>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</si>
  <si>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</si>
  <si>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</si>
  <si>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</si>
  <si>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</si>
  <si>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</si>
  <si>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</si>
  <si>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</si>
  <si>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</si>
  <si>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</si>
  <si>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</si>
  <si>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</si>
  <si>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</si>
  <si>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</si>
  <si>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</si>
  <si>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</si>
  <si>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</si>
  <si>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</si>
  <si>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</si>
  <si>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</si>
  <si>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</si>
  <si>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</si>
  <si>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</si>
  <si>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</si>
  <si>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</si>
  <si>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</si>
  <si>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</si>
  <si>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</si>
  <si>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</si>
  <si>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</si>
  <si>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</si>
  <si>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</si>
  <si>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</si>
  <si>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</si>
  <si>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</si>
  <si>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</si>
  <si>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</si>
  <si>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</si>
  <si>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</si>
  <si>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</si>
  <si>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</si>
  <si>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</si>
  <si>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</si>
  <si>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</si>
  <si>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</si>
  <si>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</si>
  <si>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</si>
  <si>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</si>
  <si>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</si>
  <si>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</si>
  <si>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</si>
  <si>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</si>
  <si>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</si>
  <si>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</si>
  <si>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</si>
  <si>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</si>
  <si>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</si>
  <si>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</si>
  <si>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</si>
  <si>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</si>
  <si>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</si>
  <si>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</si>
  <si>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</si>
  <si>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</si>
  <si>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</si>
  <si>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</si>
  <si>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</si>
  <si>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</si>
  <si>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</si>
  <si>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</si>
  <si>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</si>
  <si>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</si>
  <si>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</si>
  <si>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</si>
  <si>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</si>
  <si>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</si>
  <si>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</si>
  <si>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</si>
  <si>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</si>
  <si>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</si>
  <si>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</si>
  <si>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</si>
  <si>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</si>
  <si>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</si>
  <si>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</si>
  <si>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</si>
  <si>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</si>
  <si>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</si>
  <si>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</si>
  <si>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</si>
  <si>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</si>
  <si>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</si>
  <si>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</si>
  <si>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</si>
  <si>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</si>
  <si>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</si>
  <si>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</si>
  <si>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</si>
  <si>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</si>
  <si>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</si>
  <si>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</si>
  <si>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</si>
  <si>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</si>
  <si>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</si>
  <si>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</si>
  <si>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</si>
  <si>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</si>
  <si>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</si>
  <si>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</si>
  <si>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</si>
  <si>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</si>
  <si>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</si>
  <si>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</si>
  <si>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</si>
  <si>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</si>
  <si>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</si>
  <si>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</si>
  <si>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</si>
  <si>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</si>
  <si>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</si>
  <si>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</si>
  <si>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</si>
  <si>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</si>
  <si>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</si>
  <si>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</si>
  <si>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</si>
  <si>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</si>
  <si>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</si>
  <si>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</si>
  <si>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</si>
  <si>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</si>
  <si>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</si>
  <si>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</si>
  <si>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</si>
  <si>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</si>
  <si>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</si>
  <si>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</si>
  <si>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</si>
  <si>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</si>
  <si>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</si>
  <si>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</si>
  <si>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</si>
  <si>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</si>
  <si>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</si>
  <si>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</si>
  <si>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</si>
  <si>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</si>
  <si>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</si>
  <si>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</si>
  <si>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</si>
  <si>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</si>
  <si>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</si>
  <si>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</si>
  <si>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</si>
  <si>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</si>
  <si>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</si>
  <si>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</si>
  <si>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</si>
  <si>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</si>
  <si>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</si>
  <si>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</si>
  <si>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</si>
  <si>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</si>
  <si>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</si>
  <si>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</si>
  <si>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</si>
  <si>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</si>
  <si>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</si>
  <si>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</si>
  <si>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</si>
  <si>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</si>
  <si>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</si>
  <si>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</si>
  <si>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</si>
  <si>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</si>
  <si>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</si>
  <si>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</si>
  <si>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</si>
  <si>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</si>
  <si>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</si>
  <si>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</si>
  <si>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</si>
  <si>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</si>
  <si>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</si>
  <si>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</si>
  <si>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</si>
  <si>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</si>
  <si>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</si>
  <si>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</si>
  <si>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</si>
  <si>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</si>
  <si>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</si>
  <si>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</si>
  <si>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</si>
  <si>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</si>
  <si>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</si>
  <si>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</si>
  <si>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</si>
  <si>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</si>
  <si>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</si>
  <si>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</si>
  <si>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</si>
  <si>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</si>
  <si>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</si>
  <si>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</si>
  <si>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</si>
  <si>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</si>
  <si>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</si>
  <si>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</si>
  <si>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</si>
  <si>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</si>
  <si>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</si>
  <si>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</si>
  <si>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</si>
  <si>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</si>
  <si>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</si>
  <si>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</si>
  <si>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</si>
  <si>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</si>
  <si>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</si>
  <si>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</si>
  <si>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</si>
  <si>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</si>
  <si>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</si>
  <si>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</si>
  <si>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</si>
  <si>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</si>
  <si>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</si>
  <si>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</si>
  <si>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</si>
  <si>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</si>
  <si>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</si>
  <si>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</si>
  <si>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</si>
  <si>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</si>
  <si>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</si>
  <si>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</si>
  <si>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</si>
  <si>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</si>
  <si>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</si>
  <si>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</si>
  <si>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</si>
  <si>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</si>
  <si>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</si>
  <si>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</si>
  <si>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</si>
  <si>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</si>
  <si>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</si>
  <si>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</si>
  <si>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</si>
  <si>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</si>
  <si>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</si>
  <si>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</si>
  <si>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</si>
  <si>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</si>
  <si>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</si>
  <si>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</si>
  <si>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</si>
  <si>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</si>
  <si>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</si>
  <si>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</si>
  <si>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</si>
  <si>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</si>
  <si>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</si>
  <si>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</si>
  <si>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</si>
  <si>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</si>
  <si>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</si>
  <si>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</si>
  <si>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</si>
  <si>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</si>
  <si>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</si>
  <si>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</si>
  <si>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</si>
  <si>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</si>
  <si>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</si>
  <si>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</si>
  <si>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</si>
  <si>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</si>
  <si>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</si>
  <si>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</si>
  <si>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</si>
  <si>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</si>
  <si>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</si>
  <si>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</si>
  <si>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</si>
  <si>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</si>
  <si>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</si>
  <si>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</si>
  <si>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</si>
  <si>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</si>
  <si>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</si>
  <si>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</si>
  <si>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</si>
  <si>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</si>
  <si>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</si>
  <si>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</si>
  <si>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</si>
  <si>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</si>
  <si>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</si>
  <si>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</si>
  <si>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</si>
  <si>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</si>
  <si>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</si>
  <si>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</si>
  <si>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</si>
  <si>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</si>
  <si>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</si>
  <si>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</si>
  <si>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</si>
  <si>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</si>
  <si>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</si>
  <si>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</si>
  <si>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</si>
  <si>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</si>
  <si>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</si>
  <si>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</si>
  <si>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</si>
  <si>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</si>
  <si>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</si>
  <si>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</si>
  <si>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</si>
  <si>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</si>
  <si>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</si>
  <si>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</si>
  <si>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</si>
  <si>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</si>
  <si>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</si>
  <si>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</si>
  <si>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</si>
  <si>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</si>
  <si>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</si>
  <si>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</si>
  <si>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</si>
  <si>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</si>
  <si>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</si>
  <si>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</si>
  <si>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</si>
  <si>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</si>
  <si>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</si>
  <si>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</si>
  <si>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</si>
  <si>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</si>
  <si>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</si>
  <si>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</si>
  <si>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</si>
  <si>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</si>
  <si>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</si>
  <si>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</si>
  <si>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</si>
  <si>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</si>
  <si>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</si>
  <si>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</si>
  <si>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</si>
  <si>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</si>
  <si>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</si>
  <si>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</si>
  <si>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</si>
  <si>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</si>
  <si>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</si>
  <si>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</si>
  <si>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</si>
  <si>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</si>
  <si>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</si>
  <si>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</si>
  <si>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</si>
  <si>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</si>
  <si>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</si>
  <si>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</si>
  <si>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</si>
  <si>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</si>
  <si>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</si>
  <si>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</si>
  <si>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</si>
  <si>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</si>
  <si>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</si>
  <si>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</si>
  <si>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</si>
  <si>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</si>
  <si>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</si>
  <si>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</si>
  <si>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</si>
  <si>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</si>
  <si>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</si>
  <si>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</si>
  <si>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</si>
  <si>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</si>
  <si>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</si>
  <si>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</si>
  <si>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</si>
  <si>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</si>
  <si>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</si>
  <si>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</si>
  <si>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</si>
  <si>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</si>
  <si>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</si>
  <si>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</si>
  <si>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</si>
  <si>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</si>
  <si>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</si>
  <si>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</si>
  <si>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</si>
  <si>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</si>
  <si>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</si>
  <si>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</si>
  <si>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</si>
  <si>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</si>
  <si>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</si>
  <si>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</si>
  <si>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</si>
  <si>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</si>
  <si>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</si>
  <si>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</si>
  <si>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</si>
  <si>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</si>
  <si>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</si>
  <si>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</si>
  <si>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</si>
  <si>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</si>
  <si>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</si>
  <si>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</si>
  <si>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</si>
  <si>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</si>
  <si>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</si>
  <si>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</si>
  <si>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</si>
  <si>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</si>
  <si>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</si>
  <si>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</si>
  <si>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</si>
  <si>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</si>
  <si>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</si>
  <si>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</si>
  <si>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</si>
  <si>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</si>
  <si>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</si>
  <si>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</si>
  <si>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</si>
  <si>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</si>
  <si>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</si>
  <si>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</si>
  <si>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</si>
  <si>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</si>
  <si>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</si>
  <si>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</si>
  <si>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</si>
  <si>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</si>
  <si>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</si>
  <si>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</si>
  <si>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</si>
  <si>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</si>
  <si>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</si>
  <si>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</si>
  <si>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</si>
  <si>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</si>
  <si>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</si>
  <si>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</si>
  <si>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</si>
  <si>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</si>
  <si>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</si>
  <si>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</si>
  <si>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</si>
  <si>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</si>
  <si>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</si>
  <si>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</si>
  <si>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</si>
  <si>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</si>
  <si>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</si>
  <si>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</si>
  <si>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</si>
  <si>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</si>
  <si>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</si>
  <si>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</si>
  <si>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</si>
  <si>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</si>
  <si>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</si>
  <si>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</si>
  <si>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</si>
  <si>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</si>
  <si>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</si>
  <si>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</si>
  <si>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</si>
  <si>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</si>
  <si>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</si>
  <si>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</si>
  <si>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</si>
  <si>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</si>
  <si>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</si>
  <si>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</si>
  <si>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</si>
  <si>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</si>
  <si>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</si>
  <si>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</si>
  <si>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</si>
  <si>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</si>
  <si>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</si>
  <si>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</si>
  <si>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</si>
  <si>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</si>
  <si>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</si>
  <si>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</si>
  <si>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</si>
  <si>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</si>
  <si>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</si>
  <si>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</si>
  <si>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</si>
  <si>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</si>
  <si>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</si>
  <si>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</si>
  <si>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</si>
  <si>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</si>
  <si>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</si>
  <si>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</si>
  <si>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</si>
  <si>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</si>
  <si>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</si>
  <si>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</si>
  <si>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</si>
  <si>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</si>
  <si>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</si>
  <si>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</si>
  <si>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</si>
  <si>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</si>
  <si>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</si>
  <si>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</si>
  <si>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</si>
  <si>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</si>
  <si>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</si>
  <si>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</si>
  <si>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</si>
  <si>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</si>
  <si>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</si>
  <si>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</si>
  <si>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</si>
  <si>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</si>
  <si>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</si>
  <si>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</si>
  <si>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</si>
  <si>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</si>
  <si>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</si>
  <si>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</si>
  <si>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</si>
  <si>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</si>
  <si>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</si>
  <si>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</si>
  <si>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</si>
  <si>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</si>
  <si>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</si>
  <si>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</si>
  <si>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</si>
  <si>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</si>
  <si>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</si>
  <si>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</si>
  <si>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</si>
  <si>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</si>
  <si>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</si>
  <si>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</si>
  <si>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</si>
  <si>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</si>
  <si>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</si>
  <si>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</si>
  <si>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</si>
  <si>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</si>
  <si>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</si>
  <si>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</si>
  <si>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</si>
  <si>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</si>
  <si>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</si>
  <si>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</si>
  <si>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</si>
  <si>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</si>
  <si>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</si>
  <si>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</si>
  <si>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</si>
  <si>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</si>
  <si>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</si>
  <si>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</si>
  <si>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</si>
  <si>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</si>
  <si>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</si>
  <si>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</si>
  <si>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</si>
  <si>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</si>
  <si>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</si>
  <si>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</si>
  <si>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</si>
  <si>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</si>
  <si>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</si>
  <si>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</si>
  <si>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</si>
  <si>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</si>
  <si>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</si>
  <si>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</si>
  <si>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</si>
  <si>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</si>
  <si>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</si>
  <si>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</si>
  <si>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</si>
  <si>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</si>
  <si>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</si>
  <si>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</si>
  <si>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</si>
  <si>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</si>
  <si>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</si>
  <si>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</si>
  <si>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</si>
  <si>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</si>
  <si>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</si>
  <si>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</si>
  <si>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</si>
  <si>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</si>
  <si>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</si>
  <si>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</si>
  <si>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</si>
  <si>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</si>
  <si>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</si>
  <si>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</si>
  <si>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</si>
  <si>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</si>
  <si>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</si>
  <si>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</si>
  <si>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</si>
  <si>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</si>
  <si>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</si>
  <si>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</si>
  <si>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</si>
  <si>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</si>
  <si>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</si>
  <si>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</si>
  <si>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</si>
  <si>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</si>
  <si>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</si>
  <si>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</si>
  <si>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</si>
  <si>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</si>
  <si>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</si>
  <si>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</si>
  <si>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</si>
  <si>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</si>
  <si>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</si>
  <si>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</si>
  <si>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</si>
  <si>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</si>
  <si>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</si>
  <si>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</si>
  <si>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</si>
  <si>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</si>
  <si>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</si>
  <si>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</si>
  <si>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</si>
  <si>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</si>
  <si>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</si>
  <si>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</si>
  <si>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</si>
  <si>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</si>
  <si>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</si>
  <si>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</si>
  <si>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</si>
  <si>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</si>
  <si>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</si>
  <si>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</si>
  <si>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</si>
  <si>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</si>
  <si>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</si>
  <si>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</si>
  <si>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</si>
  <si>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</si>
  <si>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</si>
  <si>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</si>
  <si>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</si>
  <si>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</si>
  <si>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</si>
  <si>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</si>
  <si>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</si>
  <si>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</si>
  <si>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</si>
  <si>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</si>
  <si>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</si>
  <si>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</si>
  <si>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</si>
  <si>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</si>
  <si>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</si>
  <si>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</si>
  <si>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</si>
  <si>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</si>
  <si>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</si>
  <si>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</si>
  <si>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</si>
  <si>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</si>
  <si>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</si>
  <si>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</si>
  <si>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</si>
  <si>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</si>
  <si>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</si>
  <si>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</si>
  <si>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</si>
  <si>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</si>
  <si>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</si>
  <si>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</si>
  <si>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</si>
  <si>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</si>
  <si>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</si>
  <si>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</si>
  <si>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</si>
  <si>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</si>
  <si>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</si>
  <si>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</si>
  <si>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</si>
  <si>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</si>
  <si>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</si>
  <si>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</si>
  <si>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</si>
  <si>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</si>
  <si>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</si>
  <si>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</si>
  <si>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</si>
  <si>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</si>
  <si>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</si>
  <si>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</si>
  <si>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</si>
  <si>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</si>
  <si>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</si>
  <si>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</si>
  <si>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</si>
  <si>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</si>
  <si>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</si>
  <si>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</si>
  <si>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</si>
  <si>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</si>
  <si>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</si>
  <si>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</si>
  <si>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</si>
  <si>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</si>
  <si>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</si>
  <si>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</si>
  <si>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</si>
  <si>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</si>
  <si>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</si>
  <si>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</si>
  <si>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</si>
  <si>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</si>
  <si>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</si>
  <si>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</si>
  <si>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</si>
  <si>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</si>
  <si>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</si>
  <si>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</si>
  <si>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</si>
  <si>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</si>
  <si>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</si>
  <si>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</si>
  <si>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</si>
  <si>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</si>
  <si>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</si>
  <si>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</si>
  <si>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</si>
  <si>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</si>
  <si>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</si>
  <si>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</si>
  <si>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</si>
  <si>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</si>
  <si>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</si>
  <si>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</si>
  <si>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</si>
  <si>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</si>
  <si>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</si>
  <si>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</si>
  <si>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</si>
  <si>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</si>
  <si>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</si>
  <si>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</si>
  <si>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</si>
  <si>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</si>
  <si>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</si>
  <si>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</si>
  <si>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</si>
  <si>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</si>
  <si>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</si>
  <si>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</si>
  <si>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</si>
  <si>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</si>
  <si>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</si>
  <si>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</si>
  <si>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</si>
  <si>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</si>
  <si>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</si>
  <si>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</si>
  <si>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</si>
  <si>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</si>
  <si>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</si>
  <si>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</si>
  <si>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</si>
  <si>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</si>
  <si>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</si>
  <si>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</si>
  <si>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</si>
  <si>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</si>
  <si>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</si>
  <si>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</si>
  <si>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</si>
  <si>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</si>
  <si>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</si>
  <si>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</si>
  <si>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</si>
  <si>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</si>
  <si>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</si>
  <si>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</si>
  <si>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</si>
  <si>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</si>
  <si>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</si>
  <si>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</si>
  <si>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</si>
  <si>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</si>
  <si>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</si>
  <si>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</si>
  <si>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</si>
  <si>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</si>
  <si>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</si>
  <si>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</si>
  <si>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</si>
  <si>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</si>
  <si>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</si>
  <si>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</si>
  <si>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</si>
  <si>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</si>
  <si>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</si>
  <si>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</si>
  <si>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</si>
  <si>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</si>
  <si>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</si>
  <si>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</si>
  <si>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</si>
  <si>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</si>
  <si>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</si>
  <si>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</si>
  <si>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</si>
  <si>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</si>
  <si>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</si>
  <si>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</si>
  <si>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</si>
  <si>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</si>
  <si>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</si>
  <si>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</si>
  <si>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</si>
  <si>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</si>
  <si>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</si>
  <si>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</si>
  <si>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</si>
  <si>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</si>
  <si>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</si>
  <si>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</si>
  <si>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</si>
  <si>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</si>
  <si>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</si>
  <si>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</si>
  <si>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</si>
  <si>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</si>
  <si>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</si>
  <si>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</si>
  <si>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</si>
  <si>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</si>
  <si>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</si>
  <si>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</si>
  <si>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</si>
  <si>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</si>
  <si>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</si>
  <si>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</si>
  <si>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</si>
  <si>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</si>
  <si>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</si>
  <si>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</si>
  <si>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</si>
  <si>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</si>
  <si>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</si>
  <si>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</si>
  <si>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</si>
  <si>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</si>
  <si>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</si>
  <si>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</si>
  <si>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</si>
  <si>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</si>
  <si>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</si>
  <si>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</si>
  <si>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</si>
  <si>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</si>
  <si>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</si>
  <si>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</si>
  <si>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</si>
  <si>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</si>
  <si>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</si>
  <si>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</si>
  <si>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</si>
  <si>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</si>
  <si>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</si>
  <si>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</si>
  <si>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</si>
  <si>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</si>
  <si>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</si>
  <si>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</si>
  <si>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</si>
  <si>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</si>
  <si>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</si>
  <si>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</si>
  <si>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</si>
  <si>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</si>
  <si>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</si>
  <si>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</si>
  <si>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</si>
  <si>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</si>
  <si>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</si>
  <si>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</si>
  <si>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</si>
  <si>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</si>
  <si>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</si>
  <si>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</si>
  <si>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</si>
  <si>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</si>
  <si>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</si>
  <si>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</si>
  <si>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</si>
  <si>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</si>
  <si>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</si>
  <si>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</si>
  <si>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</si>
  <si>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</si>
  <si>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</si>
  <si>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</si>
  <si>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</si>
  <si>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</si>
  <si>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</si>
  <si>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</si>
  <si>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</si>
  <si>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</si>
  <si>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</si>
  <si>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</si>
  <si>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</si>
  <si>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</si>
  <si>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</si>
  <si>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</si>
  <si>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</si>
  <si>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</si>
  <si>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</si>
  <si>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</si>
  <si>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</si>
  <si>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</si>
  <si>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</si>
  <si>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</si>
  <si>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</si>
  <si>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</si>
  <si>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</si>
  <si>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</si>
  <si>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</si>
  <si>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</si>
  <si>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</si>
  <si>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</si>
  <si>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</si>
  <si>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</si>
  <si>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</si>
  <si>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</si>
  <si>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</si>
  <si>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</si>
  <si>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</si>
  <si>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</si>
  <si>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</si>
  <si>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</si>
  <si>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</si>
  <si>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</si>
  <si>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</si>
  <si>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</si>
  <si>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</si>
  <si>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</si>
  <si>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</si>
  <si>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</si>
  <si>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</si>
  <si>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</si>
  <si>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</si>
  <si>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</si>
  <si>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</si>
  <si>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</si>
  <si>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</si>
  <si>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</si>
  <si>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</si>
  <si>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</si>
  <si>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</si>
  <si>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</si>
  <si>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</si>
  <si>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</si>
  <si>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</si>
  <si>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</si>
  <si>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</si>
  <si>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</si>
  <si>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</si>
  <si>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</si>
  <si>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</si>
  <si>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</si>
  <si>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</si>
  <si>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</si>
  <si>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</si>
  <si>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</si>
  <si>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</si>
  <si>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</si>
  <si>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</si>
  <si>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</si>
  <si>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</si>
  <si>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</si>
  <si>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</si>
  <si>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</si>
  <si>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</si>
  <si>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</si>
  <si>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</si>
  <si>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</si>
  <si>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</si>
  <si>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</si>
  <si>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</si>
  <si>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</si>
  <si>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</si>
  <si>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</si>
  <si>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</si>
  <si>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</si>
  <si>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</si>
  <si>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</si>
  <si>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</si>
  <si>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</si>
  <si>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</si>
  <si>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</si>
  <si>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</si>
  <si>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</si>
  <si>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</si>
  <si>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</si>
  <si>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</si>
  <si>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</si>
  <si>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</si>
  <si>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</si>
  <si>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</si>
  <si>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</si>
  <si>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</si>
  <si>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</si>
  <si>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</si>
  <si>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</si>
  <si>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</si>
  <si>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</si>
  <si>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</si>
  <si>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</si>
  <si>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</si>
  <si>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</si>
  <si>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</si>
  <si>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</si>
  <si>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</si>
  <si>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</si>
  <si>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</si>
  <si>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</si>
  <si>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</si>
  <si>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</si>
  <si>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</si>
  <si>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</si>
  <si>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</si>
  <si>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</si>
  <si>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</si>
  <si>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</si>
  <si>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</si>
  <si>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</si>
  <si>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</si>
  <si>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</si>
  <si>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</si>
  <si>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</si>
  <si>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</si>
  <si>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</si>
  <si>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</si>
  <si>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</si>
  <si>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</si>
  <si>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</si>
  <si>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</si>
  <si>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</si>
  <si>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</si>
  <si>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</si>
  <si>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</si>
  <si>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</si>
  <si>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</si>
  <si>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</si>
  <si>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</si>
  <si>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</si>
  <si>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</si>
  <si>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</si>
  <si>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</si>
  <si>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</si>
  <si>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</si>
  <si>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</si>
  <si>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</si>
  <si>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</si>
  <si>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</si>
  <si>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</si>
  <si>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</si>
  <si>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</si>
  <si>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</si>
  <si>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</si>
  <si>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</si>
  <si>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</si>
  <si>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</si>
  <si>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</si>
  <si>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</si>
  <si>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</si>
  <si>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</si>
  <si>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</si>
  <si>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</si>
  <si>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</si>
  <si>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</si>
  <si>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</si>
  <si>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</si>
  <si>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</si>
  <si>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</si>
  <si>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</si>
  <si>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</si>
  <si>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</si>
  <si>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</si>
  <si>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</si>
  <si>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</si>
  <si>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</si>
  <si>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</si>
  <si>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</si>
  <si>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</si>
  <si>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</si>
  <si>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</si>
  <si>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</si>
  <si>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</si>
  <si>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</si>
  <si>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</si>
  <si>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</si>
  <si>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</si>
  <si>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</si>
  <si>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</si>
  <si>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</si>
  <si>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</si>
  <si>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</si>
  <si>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</si>
  <si>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</si>
  <si>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</si>
  <si>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</si>
  <si>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</si>
  <si>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</si>
  <si>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</si>
  <si>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</si>
  <si>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</si>
  <si>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</si>
  <si>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</si>
  <si>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</si>
  <si>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</si>
  <si>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</si>
  <si>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</si>
  <si>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</si>
  <si>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</si>
  <si>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</si>
  <si>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</si>
  <si>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</si>
  <si>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</si>
  <si>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</si>
  <si>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</si>
  <si>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</si>
  <si>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</si>
  <si>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</si>
  <si>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</si>
  <si>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</si>
  <si>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</si>
  <si>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</si>
  <si>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</si>
  <si>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</si>
  <si>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</si>
  <si>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</si>
  <si>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</si>
  <si>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</si>
  <si>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</si>
  <si>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</si>
  <si>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</si>
  <si>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</si>
  <si>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</si>
  <si>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</si>
  <si>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</si>
  <si>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</si>
  <si>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</si>
  <si>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</si>
  <si>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</si>
  <si>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</si>
  <si>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</si>
  <si>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</si>
  <si>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</si>
  <si>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</si>
  <si>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</si>
  <si>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</si>
  <si>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</si>
  <si>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</si>
  <si>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</si>
  <si>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</si>
  <si>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</si>
  <si>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</si>
  <si>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</si>
  <si>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</si>
  <si>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</si>
  <si>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</si>
  <si>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</si>
  <si>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</si>
  <si>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</si>
  <si>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</si>
  <si>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</si>
  <si>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</si>
  <si>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</si>
  <si>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</si>
  <si>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</si>
  <si>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</si>
  <si>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</si>
  <si>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</si>
  <si>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</si>
  <si>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</si>
  <si>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</si>
  <si>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</si>
  <si>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</si>
  <si>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</si>
  <si>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</si>
  <si>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</si>
  <si>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</si>
  <si>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</si>
  <si>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</si>
  <si>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</si>
  <si>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</si>
  <si>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</si>
  <si>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</si>
  <si>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</si>
  <si>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</si>
  <si>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</si>
  <si>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</si>
  <si>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</si>
  <si>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</si>
  <si>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</si>
  <si>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</si>
  <si>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</si>
  <si>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</si>
  <si>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</si>
  <si>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</si>
  <si>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</si>
  <si>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</si>
  <si>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</si>
  <si>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</si>
  <si>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</si>
  <si>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</si>
  <si>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</si>
  <si>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</si>
  <si>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</si>
  <si>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</si>
  <si>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</si>
  <si>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</si>
  <si>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</si>
  <si>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</si>
  <si>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</si>
  <si>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</si>
  <si>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</si>
  <si>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</si>
  <si>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</si>
  <si>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</si>
  <si>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</si>
  <si>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</si>
  <si>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</si>
  <si>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</si>
  <si>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</si>
  <si>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</si>
  <si>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</si>
  <si>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</si>
  <si>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</si>
  <si>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</si>
  <si>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</si>
  <si>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</si>
  <si>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</si>
  <si>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</si>
  <si>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</si>
  <si>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</si>
  <si>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</si>
  <si>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</si>
  <si>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</si>
  <si>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</si>
  <si>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</si>
  <si>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</si>
  <si>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</si>
  <si>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</si>
  <si>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</si>
  <si>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</si>
  <si>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</si>
  <si>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</si>
  <si>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</si>
  <si>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</si>
  <si>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</si>
  <si>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</si>
  <si>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</si>
  <si>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</si>
  <si>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</si>
  <si>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</si>
  <si>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</si>
  <si>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</si>
  <si>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</si>
  <si>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</si>
  <si>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</si>
  <si>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</si>
  <si>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</si>
  <si>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</si>
  <si>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</si>
  <si>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</si>
  <si>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</si>
  <si>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</si>
  <si>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</si>
  <si>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</si>
  <si>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</si>
  <si>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</si>
  <si>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</si>
  <si>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</si>
  <si>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</si>
  <si>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</si>
  <si>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</si>
  <si>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</si>
  <si>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</si>
  <si>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</si>
  <si>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</si>
  <si>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</si>
  <si>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</si>
  <si>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</si>
  <si>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</si>
  <si>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</si>
  <si>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</si>
  <si>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</si>
  <si>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</si>
  <si>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</si>
  <si>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</si>
  <si>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</si>
  <si>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</si>
  <si>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</si>
  <si>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</si>
  <si>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</si>
  <si>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</si>
  <si>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</si>
  <si>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</si>
  <si>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</si>
  <si>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</si>
  <si>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</si>
  <si>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</si>
  <si>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</si>
  <si>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</si>
  <si>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</si>
  <si>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</si>
  <si>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</si>
  <si>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</si>
  <si>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</si>
  <si>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</si>
  <si>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</si>
  <si>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</si>
  <si>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</si>
  <si>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</si>
  <si>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</si>
  <si>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</si>
  <si>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</si>
  <si>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</si>
  <si>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</si>
  <si>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</si>
  <si>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</si>
  <si>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</si>
  <si>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</si>
  <si>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</si>
  <si>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</si>
  <si>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</si>
  <si>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</si>
  <si>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</si>
  <si>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</si>
  <si>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</si>
  <si>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</si>
  <si>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</si>
  <si>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</si>
  <si>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</si>
  <si>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</si>
  <si>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</si>
  <si>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</si>
  <si>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</si>
  <si>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</si>
  <si>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</si>
  <si>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</si>
  <si>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</si>
  <si>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</si>
  <si>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</si>
  <si>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</si>
  <si>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</si>
  <si>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</si>
  <si>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</si>
  <si>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</si>
  <si>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</si>
  <si>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</si>
  <si>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</si>
  <si>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</si>
  <si>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</si>
  <si>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</si>
  <si>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</si>
  <si>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</si>
  <si>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</si>
  <si>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</si>
  <si>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</si>
  <si>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</si>
  <si>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</si>
  <si>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</si>
  <si>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</si>
  <si>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</si>
  <si>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</si>
  <si>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</si>
  <si>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</si>
  <si>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</si>
  <si>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</si>
  <si>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</si>
  <si>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</si>
  <si>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</si>
  <si>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</si>
  <si>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</si>
  <si>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</si>
  <si>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</si>
  <si>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</si>
  <si>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</si>
  <si>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</si>
  <si>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</si>
  <si>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</si>
  <si>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</si>
  <si>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</si>
  <si>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</si>
  <si>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</si>
  <si>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</si>
  <si>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</si>
  <si>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</si>
  <si>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</si>
  <si>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</si>
  <si>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</si>
  <si>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</si>
  <si>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</si>
  <si>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</si>
  <si>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</si>
  <si>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</si>
  <si>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</si>
  <si>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</si>
  <si>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</si>
  <si>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</si>
  <si>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</si>
  <si>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</si>
  <si>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</si>
  <si>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</si>
  <si>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</si>
  <si>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</si>
  <si>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</si>
  <si>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</si>
  <si>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</si>
  <si>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</si>
  <si>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</si>
  <si>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</si>
  <si>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</si>
  <si>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</si>
  <si>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</si>
  <si>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</si>
  <si>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</si>
  <si>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</si>
  <si>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</si>
  <si>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</si>
  <si>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</si>
  <si>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</si>
  <si>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</si>
  <si>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</si>
  <si>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</si>
  <si>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</si>
  <si>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</si>
  <si>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</si>
  <si>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</si>
  <si>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</si>
  <si>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</si>
  <si>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</si>
  <si>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</si>
  <si>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</si>
  <si>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</si>
  <si>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</si>
  <si>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</si>
  <si>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</si>
  <si>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</si>
  <si>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</si>
  <si>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</si>
  <si>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</si>
  <si>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</si>
  <si>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</si>
  <si>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</si>
  <si>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</si>
  <si>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</si>
  <si>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</si>
  <si>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</si>
  <si>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</si>
  <si>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</si>
  <si>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</si>
  <si>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</si>
  <si>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</si>
  <si>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</si>
  <si>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</si>
  <si>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</si>
  <si>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</si>
  <si>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</si>
  <si>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</si>
  <si>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</si>
  <si>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</si>
  <si>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</si>
  <si>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</si>
  <si>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</si>
  <si>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</si>
  <si>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</si>
  <si>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</si>
  <si>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</si>
  <si>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</si>
  <si>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</si>
  <si>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</si>
  <si>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</si>
  <si>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</si>
  <si>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</si>
  <si>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</si>
  <si>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</si>
  <si>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</si>
  <si>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</si>
  <si>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</si>
  <si>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</si>
  <si>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</si>
  <si>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</si>
  <si>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</si>
  <si>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</si>
  <si>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</si>
  <si>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</si>
  <si>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</si>
  <si>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</si>
  <si>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</si>
  <si>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</si>
  <si>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</si>
  <si>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</si>
  <si>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</si>
  <si>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</si>
  <si>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</si>
  <si>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</si>
  <si>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</si>
  <si>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</si>
  <si>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</si>
  <si>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</si>
  <si>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</si>
  <si>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</si>
  <si>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</si>
  <si>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</si>
  <si>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</si>
  <si>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</si>
  <si>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</si>
  <si>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</si>
  <si>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</si>
  <si>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</si>
  <si>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</si>
  <si>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</si>
  <si>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</si>
  <si>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</si>
  <si>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</si>
  <si>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</si>
  <si>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</si>
  <si>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</si>
  <si>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</si>
  <si>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</si>
  <si>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</si>
  <si>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</si>
  <si>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</si>
  <si>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</si>
  <si>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</si>
  <si>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</si>
  <si>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</si>
  <si>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</si>
  <si>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</si>
  <si>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</si>
  <si>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</si>
  <si>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</si>
  <si>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</si>
  <si>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</si>
  <si>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</si>
  <si>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</si>
  <si>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</si>
  <si>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</si>
  <si>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</si>
  <si>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</si>
  <si>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</si>
  <si>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</si>
  <si>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</si>
  <si>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</si>
  <si>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</si>
  <si>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</si>
  <si>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</si>
  <si>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</si>
  <si>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</si>
  <si>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</si>
  <si>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</si>
  <si>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</si>
  <si>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</si>
  <si>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</si>
  <si>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</si>
  <si>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</si>
  <si>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</si>
  <si>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</si>
  <si>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</si>
  <si>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</si>
  <si>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</si>
  <si>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</si>
  <si>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</si>
  <si>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</si>
  <si>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</si>
  <si>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</si>
  <si>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</si>
  <si>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</si>
  <si>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</si>
  <si>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</si>
  <si>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</si>
  <si>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</si>
  <si>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</si>
  <si>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</si>
  <si>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</si>
  <si>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</si>
  <si>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</si>
  <si>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</si>
  <si>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</si>
  <si>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</si>
  <si>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</si>
  <si>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</si>
  <si>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</si>
  <si>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</si>
  <si>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</si>
  <si>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</si>
  <si>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</si>
  <si>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</si>
  <si>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</si>
  <si>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</si>
  <si>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</si>
  <si>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</si>
  <si>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</si>
  <si>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</si>
  <si>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</si>
  <si>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</si>
  <si>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</si>
  <si>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</si>
  <si>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</si>
  <si>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</si>
  <si>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</si>
  <si>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</si>
  <si>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</si>
  <si>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</si>
  <si>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</si>
  <si>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</si>
  <si>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</si>
  <si>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</si>
  <si>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</si>
  <si>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</si>
  <si>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</si>
  <si>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</si>
  <si>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</si>
  <si>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</si>
  <si>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</si>
  <si>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</si>
  <si>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</si>
  <si>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</si>
  <si>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</si>
  <si>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</si>
  <si>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</si>
  <si>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</si>
  <si>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</si>
  <si>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</si>
  <si>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</si>
  <si>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</si>
  <si>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</si>
  <si>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</si>
  <si>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</si>
  <si>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</si>
  <si>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</si>
  <si>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</si>
  <si>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</si>
  <si>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</si>
  <si>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</si>
  <si>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</si>
  <si>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</si>
  <si>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</si>
  <si>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</si>
  <si>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</si>
  <si>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</si>
  <si>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</si>
  <si>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</si>
  <si>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</si>
  <si>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</si>
  <si>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</si>
  <si>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</si>
  <si>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</si>
  <si>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</si>
  <si>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</si>
  <si>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</si>
  <si>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</si>
  <si>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</si>
  <si>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</si>
  <si>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</si>
  <si>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</si>
  <si>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</si>
  <si>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</si>
  <si>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</si>
  <si>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</si>
  <si>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</si>
  <si>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</si>
  <si>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</si>
  <si>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</si>
  <si>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</si>
  <si>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</si>
  <si>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</si>
  <si>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</si>
  <si>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</si>
  <si>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</si>
  <si>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</si>
  <si>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</si>
  <si>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</si>
  <si>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</si>
  <si>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</si>
  <si>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</si>
  <si>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</si>
  <si>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</si>
  <si>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</si>
  <si>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</si>
  <si>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</si>
  <si>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</si>
  <si>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</si>
  <si>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</si>
  <si>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</si>
  <si>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</si>
  <si>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</si>
  <si>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</si>
  <si>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</si>
  <si>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</si>
  <si>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</si>
  <si>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</si>
  <si>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</si>
  <si>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</si>
  <si>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</si>
  <si>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</si>
  <si>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</si>
  <si>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</si>
  <si>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</si>
  <si>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</si>
  <si>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</si>
  <si>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</si>
  <si>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</si>
  <si>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</si>
  <si>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</si>
  <si>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</si>
  <si>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</si>
  <si>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</si>
  <si>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</si>
  <si>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</si>
  <si>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</si>
  <si>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</si>
  <si>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</si>
  <si>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</si>
  <si>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</si>
  <si>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</si>
  <si>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</si>
  <si>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</si>
  <si>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</si>
  <si>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</si>
  <si>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</si>
  <si>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</si>
  <si>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</si>
  <si>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</si>
  <si>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</si>
  <si>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</si>
  <si>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</si>
  <si>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</si>
  <si>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</si>
  <si>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</si>
  <si>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</si>
  <si>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</si>
  <si>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</si>
  <si>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</si>
  <si>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</si>
  <si>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</si>
  <si>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</si>
  <si>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</si>
  <si>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</si>
  <si>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</si>
  <si>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</si>
  <si>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</si>
  <si>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</si>
  <si>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</si>
  <si>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</si>
  <si>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</si>
  <si>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</si>
  <si>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</si>
  <si>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</si>
  <si>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</si>
  <si>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</si>
  <si>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</si>
  <si>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</si>
  <si>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</si>
  <si>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</si>
  <si>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</si>
  <si>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</si>
  <si>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</si>
  <si>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</si>
  <si>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</si>
  <si>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</si>
  <si>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</si>
  <si>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</si>
  <si>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</si>
  <si>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</si>
  <si>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</si>
  <si>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</si>
  <si>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</si>
  <si>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</si>
  <si>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</si>
  <si>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</si>
  <si>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</si>
  <si>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</si>
  <si>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</si>
  <si>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</si>
  <si>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</si>
  <si>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</si>
  <si>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</si>
  <si>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</si>
  <si>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</si>
  <si>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</si>
  <si>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</si>
  <si>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</si>
  <si>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</si>
  <si>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</si>
  <si>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</si>
  <si>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</si>
  <si>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</si>
  <si>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</si>
  <si>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</si>
  <si>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</si>
  <si>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</si>
  <si>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</si>
  <si>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</si>
  <si>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</si>
  <si>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</si>
  <si>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</si>
  <si>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</si>
  <si>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</si>
  <si>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</si>
  <si>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</si>
  <si>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</si>
  <si>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</si>
  <si>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</si>
  <si>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</si>
  <si>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</si>
  <si>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</si>
  <si>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</si>
  <si>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</si>
  <si>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</si>
  <si>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</si>
  <si>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</si>
  <si>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</si>
  <si>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</si>
  <si>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</si>
  <si>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</si>
  <si>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</si>
  <si>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</si>
  <si>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</si>
  <si>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</si>
  <si>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</si>
  <si>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</si>
  <si>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</si>
  <si>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</si>
  <si>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</si>
  <si>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</si>
  <si>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</si>
  <si>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</si>
  <si>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</si>
  <si>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</si>
  <si>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</si>
  <si>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</si>
  <si>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</si>
  <si>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</si>
  <si>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</si>
  <si>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</si>
  <si>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</si>
  <si>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</si>
  <si>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</si>
  <si>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</si>
  <si>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</si>
  <si>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</si>
  <si>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</si>
  <si>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</si>
  <si>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</si>
  <si>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</si>
  <si>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</si>
  <si>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</si>
  <si>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</si>
  <si>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</si>
  <si>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</si>
  <si>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</si>
  <si>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</si>
  <si>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</si>
  <si>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</si>
  <si>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</si>
  <si>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</si>
  <si>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</si>
  <si>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</si>
  <si>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</si>
  <si>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</si>
  <si>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</si>
  <si>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</si>
  <si>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</si>
  <si>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</si>
  <si>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</si>
  <si>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</si>
  <si>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</si>
  <si>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</si>
  <si>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</si>
  <si>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</si>
  <si>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</si>
  <si>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</si>
  <si>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</si>
  <si>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</si>
  <si>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</si>
  <si>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</si>
  <si>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</si>
  <si>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</si>
  <si>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</si>
  <si>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</si>
  <si>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</si>
  <si>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</si>
  <si>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</si>
  <si>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</si>
  <si>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</si>
  <si>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</si>
  <si>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</si>
  <si>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</si>
  <si>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</si>
  <si>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</si>
  <si>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</si>
  <si>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</si>
  <si>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</si>
  <si>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</si>
  <si>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</si>
  <si>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</si>
  <si>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</si>
  <si>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</si>
  <si>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</si>
  <si>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</si>
  <si>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</si>
  <si>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</si>
  <si>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</si>
  <si>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</si>
  <si>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</si>
  <si>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</si>
  <si>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</si>
  <si>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</si>
  <si>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</si>
  <si>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</si>
  <si>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</si>
  <si>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</si>
  <si>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</si>
  <si>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</si>
  <si>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</si>
  <si>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</si>
  <si>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</si>
  <si>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</si>
  <si>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</si>
  <si>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</si>
  <si>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</si>
  <si>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</si>
  <si>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</si>
  <si>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</si>
  <si>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</si>
  <si>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</si>
  <si>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</si>
  <si>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</si>
  <si>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</si>
  <si>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</si>
  <si>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</si>
  <si>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</si>
  <si>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</si>
  <si>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</si>
  <si>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</si>
  <si>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</si>
  <si>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</si>
  <si>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</si>
  <si>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</si>
  <si>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</si>
  <si>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</si>
  <si>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</si>
  <si>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</si>
  <si>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</si>
  <si>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</si>
  <si>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</si>
  <si>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</si>
  <si>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</si>
  <si>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</si>
  <si>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</si>
  <si>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</si>
  <si>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</si>
  <si>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</si>
  <si>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</si>
  <si>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</si>
  <si>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</si>
  <si>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</si>
  <si>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</si>
  <si>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</si>
  <si>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</si>
  <si>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</si>
  <si>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</si>
  <si>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</si>
  <si>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</si>
  <si>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</si>
  <si>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</si>
  <si>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</si>
  <si>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</si>
  <si>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</si>
  <si>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</si>
  <si>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</si>
  <si>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</si>
  <si>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</si>
  <si>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</si>
  <si>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</si>
  <si>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</si>
  <si>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</si>
  <si>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</si>
  <si>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</si>
  <si>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</si>
  <si>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</si>
  <si>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</si>
  <si>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</si>
  <si>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</si>
  <si>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</si>
  <si>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</si>
  <si>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</si>
  <si>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</si>
  <si>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</si>
  <si>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</si>
  <si>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</si>
  <si>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</si>
  <si>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</si>
  <si>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</si>
  <si>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</si>
  <si>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</si>
  <si>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</si>
  <si>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</si>
  <si>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</si>
  <si>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</si>
  <si>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</si>
  <si>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</si>
  <si>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</si>
  <si>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</si>
  <si>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</si>
  <si>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</si>
  <si>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</si>
  <si>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</si>
  <si>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</si>
  <si>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</si>
  <si>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</si>
  <si>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</si>
  <si>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</si>
  <si>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</si>
  <si>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</si>
  <si>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</si>
  <si>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</si>
  <si>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</si>
  <si>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</si>
  <si>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</si>
  <si>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</si>
  <si>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</si>
  <si>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</si>
  <si>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</si>
  <si>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</si>
  <si>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</si>
  <si>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</si>
  <si>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</si>
  <si>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</si>
  <si>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</si>
  <si>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</si>
  <si>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</si>
  <si>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</si>
  <si>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</si>
  <si>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</si>
  <si>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</si>
  <si>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</si>
  <si>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</si>
  <si>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</si>
  <si>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</si>
  <si>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</si>
  <si>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</si>
  <si>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</si>
  <si>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</si>
  <si>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</si>
  <si>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</si>
  <si>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</si>
  <si>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</si>
  <si>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</si>
  <si>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</si>
  <si>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</si>
  <si>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</si>
  <si>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</si>
  <si>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</si>
  <si>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</si>
  <si>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</si>
  <si>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</si>
  <si>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</si>
  <si>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</si>
  <si>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</si>
  <si>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</si>
  <si>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</si>
  <si>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</si>
  <si>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</si>
  <si>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</si>
  <si>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</si>
  <si>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</si>
  <si>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</si>
  <si>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</si>
  <si>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</si>
  <si>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</si>
  <si>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</si>
  <si>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</si>
  <si>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</si>
  <si>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</si>
  <si>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</si>
  <si>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</si>
  <si>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</si>
  <si>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</si>
  <si>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</si>
  <si>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</si>
  <si>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</si>
  <si>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</si>
  <si>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</si>
  <si>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</si>
  <si>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</si>
  <si>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</si>
  <si>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</si>
  <si>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</si>
  <si>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</si>
  <si>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</si>
  <si>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</si>
  <si>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</si>
  <si>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</si>
  <si>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</si>
  <si>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</si>
  <si>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</si>
  <si>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</si>
  <si>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</si>
  <si>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</si>
  <si>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</si>
  <si>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</si>
  <si>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</si>
  <si>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</si>
  <si>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</si>
  <si>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</si>
  <si>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</si>
  <si>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</si>
  <si>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</si>
  <si>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</si>
  <si>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</si>
  <si>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</si>
  <si>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</si>
  <si>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</si>
  <si>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</si>
  <si>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</si>
  <si>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</si>
  <si>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</si>
  <si>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</si>
  <si>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</si>
  <si>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</si>
  <si>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</si>
  <si>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</si>
  <si>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</si>
  <si>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</si>
  <si>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</si>
  <si>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</si>
  <si>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</si>
  <si>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</si>
  <si>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</si>
  <si>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</si>
  <si>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</si>
  <si>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</si>
  <si>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</si>
  <si>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</si>
  <si>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</si>
  <si>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</si>
  <si>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</si>
  <si>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</si>
  <si>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</si>
  <si>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</si>
  <si>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</si>
  <si>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</si>
  <si>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</si>
  <si>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</si>
  <si>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</si>
  <si>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</si>
  <si>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</si>
  <si>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</si>
  <si>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</si>
  <si>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</si>
  <si>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</si>
  <si>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</si>
  <si>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</si>
  <si>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</si>
  <si>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</si>
  <si>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</si>
  <si>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</si>
  <si>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</si>
  <si>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</si>
  <si>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</si>
  <si>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</si>
  <si>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</si>
  <si>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</si>
  <si>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</si>
  <si>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</si>
  <si>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</si>
  <si>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</si>
  <si>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</si>
  <si>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</si>
  <si>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</si>
  <si>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</si>
  <si>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</si>
  <si>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</si>
  <si>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</si>
  <si>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</si>
  <si>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</si>
  <si>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</si>
  <si>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</si>
  <si>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</si>
  <si>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</si>
  <si>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</si>
  <si>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</si>
  <si>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</si>
  <si>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</si>
  <si>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</si>
  <si>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</si>
  <si>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</si>
  <si>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</si>
  <si>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</si>
  <si>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</si>
  <si>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</si>
  <si>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</si>
  <si>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</si>
  <si>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</si>
  <si>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</si>
  <si>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</si>
  <si>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</si>
  <si>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</si>
  <si>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</si>
  <si>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</si>
  <si>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</si>
  <si>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</si>
  <si>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</si>
  <si>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</si>
  <si>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</si>
  <si>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</si>
  <si>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</si>
  <si>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</si>
  <si>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</si>
  <si>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</si>
  <si>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</si>
  <si>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</si>
  <si>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</si>
  <si>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</si>
  <si>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</si>
  <si>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</si>
  <si>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</si>
  <si>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</si>
  <si>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</si>
  <si>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</si>
  <si>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</si>
  <si>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</si>
  <si>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</si>
  <si>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</si>
  <si>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</si>
  <si>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</si>
  <si>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</si>
  <si>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</si>
  <si>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</si>
  <si>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</si>
  <si>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</si>
  <si>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</si>
  <si>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</si>
  <si>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</si>
  <si>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</si>
  <si>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</si>
  <si>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</si>
  <si>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</si>
  <si>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</si>
  <si>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</si>
  <si>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</si>
  <si>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</si>
  <si>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</si>
  <si>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</si>
  <si>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</si>
  <si>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</si>
  <si>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</si>
  <si>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</si>
  <si>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</si>
  <si>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</si>
  <si>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</si>
  <si>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</si>
  <si>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</si>
  <si>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</si>
  <si>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</si>
  <si>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</si>
  <si>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</si>
  <si>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</si>
  <si>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</si>
  <si>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</si>
  <si>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</si>
  <si>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</si>
  <si>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</si>
  <si>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</si>
  <si>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</si>
  <si>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</si>
  <si>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</si>
  <si>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</si>
  <si>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</si>
  <si>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</si>
  <si>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</si>
  <si>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</si>
  <si>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</si>
  <si>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</si>
  <si>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</si>
  <si>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</si>
  <si>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</si>
  <si>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</si>
  <si>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</si>
  <si>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</si>
  <si>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</si>
  <si>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</si>
  <si>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</si>
  <si>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</si>
  <si>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</si>
  <si>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</si>
  <si>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</si>
  <si>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</si>
  <si>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</si>
  <si>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</si>
  <si>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</si>
  <si>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</si>
  <si>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</si>
  <si>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</si>
  <si>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</si>
  <si>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</si>
  <si>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</si>
  <si>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</si>
  <si>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</si>
  <si>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</si>
  <si>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</si>
  <si>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</si>
  <si>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</si>
  <si>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</si>
  <si>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</si>
  <si>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</si>
  <si>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</si>
  <si>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</si>
  <si>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</si>
  <si>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</si>
  <si>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</si>
  <si>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</si>
  <si>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</si>
  <si>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</si>
  <si>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</si>
  <si>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</si>
  <si>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</si>
  <si>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</si>
  <si>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</si>
  <si>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</si>
  <si>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</si>
  <si>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</si>
  <si>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</si>
  <si>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</si>
  <si>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</si>
  <si>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</si>
  <si>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</si>
  <si>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</si>
  <si>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</si>
  <si>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</si>
  <si>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</si>
  <si>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</si>
  <si>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</si>
  <si>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</si>
  <si>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</si>
  <si>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</si>
  <si>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</si>
  <si>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</si>
  <si>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</si>
  <si>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</si>
  <si>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</si>
  <si>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</si>
  <si>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</si>
  <si>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</si>
  <si>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</si>
  <si>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</si>
  <si>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</si>
  <si>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</si>
  <si>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</si>
  <si>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</si>
  <si>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</si>
  <si>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</si>
  <si>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</si>
  <si>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</si>
  <si>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</si>
  <si>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</si>
  <si>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</si>
  <si>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</si>
  <si>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</si>
  <si>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</si>
  <si>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</si>
  <si>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</si>
  <si>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</si>
  <si>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</si>
  <si>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</si>
  <si>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</si>
  <si>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</si>
  <si>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</si>
  <si>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</si>
  <si>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</si>
  <si>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</si>
  <si>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</si>
  <si>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</si>
  <si>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</si>
  <si>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</si>
  <si>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</si>
  <si>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</si>
  <si>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</si>
  <si>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</si>
  <si>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</si>
  <si>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</si>
  <si>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</si>
  <si>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</si>
  <si>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</si>
  <si>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</si>
  <si>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</si>
  <si>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</si>
  <si>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</si>
  <si>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</si>
  <si>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</si>
  <si>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</si>
  <si>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</si>
  <si>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</si>
  <si>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</si>
  <si>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</si>
  <si>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</si>
  <si>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</si>
  <si>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</si>
  <si>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</si>
  <si>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</si>
  <si>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</si>
  <si>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</si>
  <si>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</si>
  <si>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</si>
  <si>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</si>
  <si>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</si>
  <si>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</si>
  <si>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</si>
  <si>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</si>
  <si>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</si>
  <si>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</si>
  <si>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</si>
  <si>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</si>
  <si>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</si>
  <si>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</si>
  <si>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</si>
  <si>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</si>
  <si>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</si>
  <si>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</si>
  <si>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</si>
  <si>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</si>
  <si>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</si>
  <si>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</si>
  <si>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</si>
  <si>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</si>
  <si>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</si>
  <si>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</si>
  <si>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</si>
  <si>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</si>
  <si>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</si>
  <si>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</si>
  <si>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</si>
  <si>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</si>
  <si>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</si>
  <si>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</si>
  <si>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</si>
  <si>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</si>
  <si>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</si>
  <si>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</si>
  <si>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</si>
  <si>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</si>
  <si>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</si>
  <si>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</si>
  <si>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</si>
  <si>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</si>
  <si>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</si>
  <si>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</si>
  <si>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</si>
  <si>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</si>
  <si>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</si>
  <si>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</si>
  <si>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</si>
  <si>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</si>
  <si>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</si>
  <si>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</si>
  <si>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</si>
  <si>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</si>
  <si>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</si>
  <si>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</si>
  <si>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</si>
  <si>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</si>
  <si>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</si>
  <si>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</si>
  <si>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</si>
  <si>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</si>
  <si>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</si>
  <si>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</si>
  <si>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</si>
  <si>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</si>
  <si>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</si>
  <si>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</si>
  <si>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</si>
  <si>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</si>
  <si>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</si>
  <si>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</si>
  <si>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</si>
  <si>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</si>
  <si>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</si>
  <si>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</si>
  <si>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</si>
  <si>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</si>
  <si>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</si>
  <si>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</si>
  <si>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</si>
  <si>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</si>
  <si>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</si>
  <si>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</si>
  <si>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</si>
  <si>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</si>
  <si>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</si>
  <si>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</si>
  <si>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</si>
  <si>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</si>
  <si>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</si>
  <si>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</si>
  <si>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</si>
  <si>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</si>
  <si>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</si>
  <si>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</si>
  <si>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</si>
  <si>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</si>
  <si>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</si>
  <si>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</si>
  <si>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</si>
  <si>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</si>
  <si>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</si>
  <si>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</si>
  <si>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</si>
  <si>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</si>
  <si>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</si>
  <si>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</si>
  <si>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</si>
  <si>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</si>
  <si>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</si>
  <si>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</si>
  <si>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</si>
  <si>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</si>
  <si>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</si>
  <si>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</si>
  <si>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</si>
  <si>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</si>
  <si>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</si>
  <si>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</si>
  <si>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</si>
  <si>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</si>
  <si>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</si>
  <si>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</si>
  <si>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</si>
  <si>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</si>
  <si>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</si>
  <si>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</si>
  <si>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</si>
  <si>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</si>
  <si>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</si>
  <si>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</si>
  <si>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</si>
  <si>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</si>
  <si>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</si>
  <si>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</si>
  <si>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</si>
  <si>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</si>
  <si>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</si>
  <si>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</si>
  <si>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</si>
  <si>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</si>
  <si>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</si>
  <si>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</si>
  <si>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</si>
  <si>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</si>
  <si>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</si>
  <si>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</si>
  <si>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</si>
  <si>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</si>
  <si>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</si>
  <si>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</si>
  <si>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</si>
  <si>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</si>
  <si>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</si>
  <si>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</si>
  <si>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</si>
  <si>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</si>
  <si>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</si>
  <si>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</si>
  <si>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</si>
  <si>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</si>
  <si>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</si>
  <si>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</si>
  <si>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</si>
  <si>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</si>
  <si>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</si>
  <si>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</si>
  <si>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</si>
  <si>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</si>
  <si>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</si>
  <si>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</si>
  <si>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</si>
  <si>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</si>
  <si>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</si>
  <si>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</si>
  <si>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</si>
  <si>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</si>
  <si>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</si>
  <si>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</si>
  <si>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</si>
  <si>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</si>
  <si>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</si>
  <si>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</si>
  <si>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</si>
  <si>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</si>
  <si>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</si>
  <si>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</si>
  <si>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</si>
  <si>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</si>
  <si>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</si>
  <si>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</si>
  <si>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</si>
  <si>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</si>
  <si>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</si>
  <si>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</si>
  <si>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</si>
  <si>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</si>
  <si>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</si>
  <si>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</si>
  <si>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</si>
  <si>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</si>
  <si>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</si>
  <si>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</si>
  <si>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</si>
  <si>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</si>
  <si>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</si>
  <si>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</si>
  <si>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</si>
  <si>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</si>
  <si>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</si>
  <si>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</si>
  <si>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</si>
  <si>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</si>
  <si>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</si>
  <si>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</si>
  <si>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</si>
  <si>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</si>
  <si>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</si>
  <si>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</si>
  <si>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</si>
  <si>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</si>
  <si>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</si>
  <si>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</si>
  <si>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</si>
  <si>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</si>
  <si>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</si>
  <si>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</si>
  <si>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</si>
  <si>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</si>
  <si>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</si>
  <si>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</si>
  <si>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</si>
  <si>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</si>
  <si>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</si>
  <si>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</si>
  <si>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</si>
  <si>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</si>
  <si>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</si>
  <si>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</si>
  <si>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</si>
  <si>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</si>
  <si>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</si>
  <si>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</si>
  <si>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</si>
  <si>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</si>
  <si>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</si>
  <si>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</si>
  <si>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</si>
  <si>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</si>
  <si>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</si>
  <si>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</si>
  <si>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</si>
  <si>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</si>
  <si>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</si>
  <si>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</si>
  <si>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</si>
  <si>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</si>
  <si>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</si>
  <si>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</si>
  <si>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</si>
  <si>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</si>
  <si>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</si>
  <si>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</si>
  <si>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</si>
  <si>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</si>
  <si>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</si>
  <si>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</si>
  <si>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</si>
  <si>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</si>
  <si>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</si>
  <si>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</si>
  <si>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</si>
  <si>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</si>
  <si>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</si>
  <si>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</si>
  <si>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</si>
  <si>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</si>
  <si>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</si>
  <si>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</si>
  <si>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</si>
  <si>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</si>
  <si>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</si>
  <si>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</si>
  <si>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</si>
  <si>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</si>
  <si>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</si>
  <si>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</si>
  <si>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</si>
  <si>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</si>
  <si>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</si>
  <si>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</si>
  <si>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</si>
  <si>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</si>
  <si>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</si>
  <si>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</si>
  <si>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</si>
  <si>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</si>
  <si>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</si>
  <si>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</si>
  <si>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</si>
  <si>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</si>
  <si>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</si>
  <si>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</si>
  <si>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</si>
  <si>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</si>
  <si>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</si>
  <si>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</si>
  <si>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</si>
  <si>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</si>
  <si>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</si>
  <si>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</si>
  <si>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</si>
  <si>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</si>
  <si>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</si>
  <si>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</si>
  <si>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</si>
  <si>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</si>
  <si>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</si>
  <si>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</si>
  <si>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</si>
  <si>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</si>
  <si>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</si>
  <si>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</si>
  <si>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</si>
  <si>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</si>
  <si>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</si>
  <si>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</si>
  <si>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</si>
  <si>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</si>
  <si>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</si>
  <si>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</si>
  <si>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</si>
  <si>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</si>
  <si>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</si>
  <si>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</si>
  <si>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</si>
  <si>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</si>
  <si>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</si>
  <si>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</si>
  <si>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</si>
  <si>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</si>
  <si>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</si>
  <si>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</si>
  <si>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</si>
  <si>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</si>
  <si>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</si>
  <si>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</si>
  <si>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</si>
  <si>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</si>
  <si>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</si>
  <si>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</si>
  <si>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</si>
  <si>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</si>
  <si>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</si>
  <si>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</si>
  <si>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</si>
  <si>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</si>
  <si>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</si>
  <si>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</si>
  <si>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</si>
  <si>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</si>
  <si>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</si>
  <si>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</si>
  <si>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</si>
  <si>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</si>
  <si>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</si>
  <si>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</si>
  <si>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</si>
  <si>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</si>
  <si>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</si>
  <si>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</si>
  <si>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</si>
  <si>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</si>
  <si>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</si>
  <si>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</si>
  <si>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</si>
  <si>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</si>
  <si>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</si>
  <si>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</si>
  <si>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</si>
  <si>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</si>
  <si>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</si>
  <si>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</si>
  <si>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</si>
  <si>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</si>
  <si>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</si>
  <si>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</si>
  <si>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</si>
  <si>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</si>
  <si>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</si>
  <si>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</si>
  <si>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</si>
  <si>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</si>
  <si>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</si>
  <si>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</si>
  <si>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</si>
  <si>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</si>
  <si>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</si>
  <si>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</si>
  <si>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</si>
  <si>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</si>
  <si>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</si>
  <si>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</si>
  <si>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</si>
  <si>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</si>
  <si>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</si>
  <si>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</si>
  <si>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</si>
  <si>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</si>
  <si>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</si>
  <si>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</si>
  <si>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</si>
  <si>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</si>
  <si>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</si>
  <si>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</si>
  <si>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</si>
  <si>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</si>
  <si>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</si>
  <si>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</si>
  <si>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</si>
  <si>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</si>
  <si>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</si>
  <si>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</si>
  <si>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</si>
  <si>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</si>
  <si>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</si>
  <si>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</si>
  <si>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</si>
  <si>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</si>
  <si>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</si>
  <si>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</si>
  <si>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</si>
  <si>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</si>
  <si>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</si>
  <si>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</si>
  <si>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</si>
  <si>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</si>
  <si>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</si>
  <si>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</si>
  <si>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</si>
  <si>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</si>
  <si>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</si>
  <si>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</si>
  <si>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</si>
  <si>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</si>
  <si>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</si>
  <si>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</si>
  <si>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</si>
  <si>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</si>
  <si>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</si>
  <si>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</si>
  <si>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</si>
  <si>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</si>
  <si>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</si>
  <si>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</si>
  <si>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</si>
  <si>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</si>
  <si>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</si>
  <si>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</si>
  <si>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</si>
  <si>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</si>
  <si>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</si>
  <si>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</si>
  <si>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</si>
  <si>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</si>
  <si>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</si>
  <si>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</si>
  <si>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</si>
  <si>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</si>
  <si>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</si>
  <si>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</si>
  <si>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</si>
  <si>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</si>
  <si>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</si>
  <si>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</si>
  <si>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</si>
  <si>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</si>
  <si>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</si>
  <si>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</si>
  <si>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</si>
  <si>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</si>
  <si>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</si>
  <si>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</si>
  <si>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</si>
  <si>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</si>
  <si>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</si>
  <si>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</si>
  <si>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</si>
  <si>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</si>
  <si>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</si>
  <si>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</si>
  <si>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</si>
  <si>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</si>
  <si>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</si>
  <si>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</si>
  <si>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</si>
  <si>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</si>
  <si>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</si>
  <si>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</si>
  <si>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</si>
  <si>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</si>
  <si>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</si>
  <si>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</si>
  <si>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</si>
  <si>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</si>
  <si>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</si>
  <si>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</si>
  <si>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</si>
  <si>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</si>
  <si>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</si>
  <si>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</si>
  <si>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</si>
  <si>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</si>
  <si>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</si>
  <si>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</si>
  <si>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</si>
  <si>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</si>
  <si>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</si>
  <si>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</si>
  <si>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</si>
  <si>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</si>
  <si>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</si>
  <si>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</si>
  <si>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</si>
  <si>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</si>
  <si>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</si>
  <si>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</si>
  <si>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</si>
  <si>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</si>
  <si>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</si>
  <si>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</si>
  <si>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</si>
  <si>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</si>
  <si>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</si>
  <si>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</si>
  <si>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</si>
  <si>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</si>
  <si>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</si>
  <si>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</si>
  <si>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</si>
  <si>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</si>
  <si>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</si>
  <si>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</si>
  <si>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</si>
  <si>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</si>
  <si>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</si>
  <si>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</si>
  <si>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</si>
  <si>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</si>
  <si>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</si>
  <si>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</si>
  <si>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</si>
  <si>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</si>
  <si>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</si>
  <si>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</si>
  <si>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</si>
  <si>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</si>
  <si>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</si>
  <si>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</si>
  <si>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</si>
  <si>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</si>
  <si>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</si>
  <si>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</si>
  <si>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</si>
  <si>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</si>
  <si>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</si>
  <si>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</si>
  <si>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</si>
  <si>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</si>
  <si>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</si>
  <si>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</si>
  <si>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</si>
  <si>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</si>
  <si>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</si>
  <si>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</si>
  <si>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</si>
  <si>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</si>
  <si>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</si>
  <si>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</si>
  <si>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</si>
  <si>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</si>
  <si>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</si>
  <si>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</si>
  <si>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</si>
  <si>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</si>
  <si>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</si>
  <si>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</si>
  <si>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</si>
  <si>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</si>
  <si>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</si>
  <si>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</si>
  <si>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</si>
  <si>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</si>
  <si>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</si>
  <si>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</si>
  <si>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</si>
  <si>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</si>
  <si>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</si>
  <si>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</si>
  <si>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</si>
  <si>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</si>
  <si>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</si>
  <si>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</si>
  <si>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</si>
  <si>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</si>
  <si>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</si>
  <si>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</si>
  <si>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</si>
  <si>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</si>
  <si>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</si>
  <si>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</si>
  <si>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</si>
  <si>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</si>
  <si>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</si>
  <si>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</si>
  <si>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</si>
  <si>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</si>
  <si>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</si>
  <si>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</si>
  <si>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</si>
  <si>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</si>
  <si>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</si>
  <si>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</si>
  <si>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</si>
  <si>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</si>
  <si>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</si>
  <si>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</si>
  <si>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</si>
  <si>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</si>
  <si>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</si>
  <si>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</si>
  <si>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</si>
  <si>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</si>
  <si>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</si>
  <si>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</si>
  <si>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</si>
  <si>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</si>
  <si>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</si>
  <si>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</si>
  <si>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</si>
  <si>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</si>
  <si>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</si>
  <si>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</si>
  <si>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</si>
  <si>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</si>
  <si>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</si>
  <si>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</si>
  <si>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</si>
  <si>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</si>
  <si>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</si>
  <si>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</si>
  <si>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</si>
  <si>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</si>
  <si>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</si>
  <si>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</si>
  <si>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</si>
  <si>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</si>
  <si>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</si>
  <si>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</si>
  <si>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</si>
  <si>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</si>
  <si>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</si>
  <si>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</si>
  <si>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</si>
  <si>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</si>
  <si>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</si>
  <si>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</si>
  <si>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</si>
  <si>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</si>
  <si>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</si>
  <si>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</si>
  <si>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</si>
  <si>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</si>
  <si>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</si>
  <si>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</si>
  <si>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</si>
  <si>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</si>
  <si>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</si>
  <si>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</si>
  <si>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</si>
  <si>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</si>
  <si>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</si>
  <si>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</si>
  <si>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</si>
  <si>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</si>
  <si>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</si>
  <si>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</si>
  <si>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</si>
  <si>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</si>
  <si>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</si>
  <si>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</si>
  <si>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</si>
  <si>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</si>
  <si>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</si>
  <si>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</si>
  <si>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</si>
  <si>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</si>
  <si>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</si>
  <si>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</si>
  <si>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</si>
  <si>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</si>
  <si>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</si>
  <si>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</si>
  <si>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</si>
  <si>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</si>
  <si>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</si>
  <si>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</si>
  <si>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</si>
  <si>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</si>
  <si>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</si>
  <si>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</si>
  <si>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</si>
  <si>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</si>
  <si>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</si>
  <si>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</si>
  <si>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</si>
  <si>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</si>
  <si>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</si>
  <si>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</si>
  <si>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</si>
  <si>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</si>
  <si>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</si>
  <si>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</si>
  <si>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</si>
  <si>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</si>
  <si>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</si>
  <si>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</si>
  <si>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</si>
  <si>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</si>
  <si>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</si>
  <si>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</si>
  <si>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</si>
  <si>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</si>
  <si>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</si>
  <si>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</si>
  <si>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</si>
  <si>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</si>
  <si>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</si>
  <si>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</si>
  <si>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</si>
  <si>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</si>
  <si>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</si>
  <si>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</si>
  <si>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</si>
  <si>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</si>
  <si>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</si>
  <si>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</si>
  <si>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</si>
  <si>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</si>
  <si>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</si>
  <si>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</si>
  <si>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</si>
  <si>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</si>
  <si>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</si>
  <si>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</si>
  <si>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</si>
  <si>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</si>
  <si>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</si>
  <si>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</si>
  <si>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</si>
  <si>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</si>
  <si>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</si>
  <si>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</si>
  <si>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</si>
  <si>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</si>
  <si>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</si>
  <si>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</si>
  <si>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</si>
  <si>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</si>
  <si>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</si>
  <si>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</si>
  <si>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</si>
  <si>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</si>
  <si>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</si>
  <si>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</si>
  <si>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</si>
  <si>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</si>
  <si>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</si>
  <si>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</si>
  <si>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</si>
  <si>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</si>
  <si>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</si>
  <si>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</si>
  <si>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</si>
  <si>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</si>
  <si>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</si>
  <si>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</si>
  <si>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</si>
  <si>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</si>
  <si>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</si>
  <si>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</si>
  <si>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</si>
  <si>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</si>
  <si>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</si>
  <si>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</si>
  <si>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</si>
  <si>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</si>
  <si>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</si>
  <si>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</si>
  <si>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</si>
  <si>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</si>
  <si>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</si>
  <si>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</si>
  <si>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</si>
  <si>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</si>
  <si>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</si>
  <si>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</si>
  <si>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</si>
  <si>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</si>
  <si>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</si>
  <si>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</si>
  <si>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</si>
  <si>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</si>
  <si>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</si>
  <si>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</si>
  <si>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</si>
  <si>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</si>
  <si>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</si>
  <si>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</si>
  <si>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</si>
  <si>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</si>
  <si>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</si>
  <si>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</si>
  <si>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</si>
  <si>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</si>
  <si>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</si>
  <si>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</si>
  <si>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</si>
  <si>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</si>
  <si>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</si>
  <si>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</si>
  <si>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</si>
  <si>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</si>
  <si>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</si>
  <si>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</si>
  <si>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</si>
  <si>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</si>
  <si>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</si>
  <si>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</si>
  <si>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</si>
  <si>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</si>
  <si>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</si>
  <si>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</si>
  <si>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</si>
  <si>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</si>
  <si>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</si>
  <si>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</si>
  <si>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</si>
  <si>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</si>
  <si>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</si>
  <si>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</si>
  <si>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</si>
  <si>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</si>
  <si>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</si>
  <si>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</si>
  <si>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</si>
  <si>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</si>
  <si>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</si>
  <si>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</si>
  <si>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</si>
  <si>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</si>
  <si>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</si>
  <si>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</si>
  <si>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</si>
  <si>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</si>
  <si>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</si>
  <si>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</si>
  <si>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</si>
  <si>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</si>
  <si>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</si>
  <si>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</si>
  <si>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</si>
  <si>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</si>
  <si>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</si>
  <si>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</si>
  <si>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</si>
  <si>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</si>
  <si>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</si>
  <si>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</si>
  <si>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</si>
  <si>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</si>
  <si>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</si>
  <si>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</si>
  <si>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</si>
  <si>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</si>
  <si>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</si>
  <si>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</si>
  <si>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</si>
  <si>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</si>
  <si>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</si>
  <si>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</si>
  <si>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</si>
  <si>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</si>
  <si>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</si>
  <si>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</si>
  <si>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</si>
  <si>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</si>
  <si>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</si>
  <si>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</si>
  <si>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</si>
  <si>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</si>
  <si>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</si>
  <si>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</si>
  <si>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</si>
  <si>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</si>
  <si>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</si>
  <si>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</si>
  <si>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</si>
  <si>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</si>
  <si>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</si>
  <si>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</si>
  <si>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</si>
  <si>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</si>
  <si>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</si>
  <si>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</si>
  <si>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</si>
  <si>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</si>
  <si>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</si>
  <si>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</si>
  <si>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</si>
  <si>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</si>
  <si>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</si>
  <si>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</si>
  <si>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</si>
  <si>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</si>
  <si>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</si>
  <si>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</si>
  <si>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</si>
  <si>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</si>
  <si>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</si>
  <si>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</si>
  <si>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</si>
  <si>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</si>
  <si>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</si>
  <si>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</si>
  <si>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</si>
  <si>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</si>
  <si>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</si>
  <si>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</si>
  <si>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</si>
  <si>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</si>
  <si>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</si>
  <si>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</si>
  <si>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</si>
  <si>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</si>
  <si>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</si>
  <si>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</si>
  <si>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</si>
  <si>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</si>
  <si>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</si>
  <si>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</si>
  <si>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</si>
  <si>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</si>
  <si>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</si>
  <si>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</si>
  <si>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</si>
  <si>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</si>
  <si>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</si>
  <si>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</si>
  <si>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</si>
  <si>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</si>
  <si>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</si>
  <si>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</si>
  <si>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</si>
  <si>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</si>
  <si>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</si>
  <si>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</si>
  <si>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</si>
  <si>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</si>
  <si>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</si>
  <si>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</si>
  <si>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</si>
  <si>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</si>
  <si>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</si>
  <si>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</si>
  <si>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</si>
  <si>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</si>
  <si>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</si>
  <si>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</si>
  <si>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</si>
  <si>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</si>
  <si>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</si>
  <si>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</si>
  <si>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</si>
  <si>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</si>
  <si>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</si>
  <si>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</si>
  <si>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</si>
  <si>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</si>
  <si>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</si>
  <si>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</si>
  <si>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</si>
  <si>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</si>
  <si>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</si>
  <si>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</si>
  <si>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</si>
  <si>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</si>
  <si>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</si>
  <si>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</si>
  <si>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</si>
  <si>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</si>
  <si>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</si>
  <si>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</si>
  <si>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</si>
  <si>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</si>
  <si>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</si>
  <si>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</si>
  <si>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</si>
  <si>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</si>
  <si>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</si>
  <si>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</si>
  <si>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</si>
  <si>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</si>
  <si>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</si>
  <si>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</si>
  <si>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</si>
  <si>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</si>
  <si>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</si>
  <si>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</si>
  <si>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</si>
  <si>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</si>
  <si>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</si>
  <si>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</si>
  <si>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</si>
  <si>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</si>
  <si>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</si>
  <si>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</si>
  <si>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</si>
  <si>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</si>
  <si>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</si>
  <si>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</si>
  <si>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</si>
  <si>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</si>
  <si>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</si>
  <si>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</si>
  <si>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</si>
  <si>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</si>
  <si>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</si>
  <si>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</si>
  <si>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</si>
  <si>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</si>
  <si>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</si>
  <si>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</si>
  <si>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</si>
  <si>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</si>
  <si>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</si>
  <si>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</si>
  <si>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</si>
  <si>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</si>
  <si>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</si>
  <si>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</si>
  <si>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</si>
  <si>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</si>
  <si>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</si>
  <si>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</si>
  <si>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</si>
  <si>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</si>
  <si>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</si>
  <si>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</si>
  <si>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</si>
  <si>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</si>
  <si>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</si>
  <si>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</si>
  <si>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</si>
  <si>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</si>
  <si>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</si>
  <si>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</si>
  <si>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</si>
  <si>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</si>
  <si>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</si>
  <si>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</si>
  <si>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</si>
  <si>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</si>
  <si>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</si>
  <si>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</si>
  <si>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</si>
  <si>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</si>
  <si>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</si>
  <si>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</si>
  <si>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</si>
  <si>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</si>
  <si>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</si>
  <si>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</si>
  <si>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</si>
  <si>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</si>
  <si>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</si>
  <si>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</si>
  <si>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</si>
  <si>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</si>
  <si>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</si>
  <si>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</si>
  <si>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</si>
  <si>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</si>
  <si>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</si>
  <si>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</si>
  <si>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</si>
  <si>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</si>
  <si>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</si>
  <si>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</si>
  <si>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</si>
  <si>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</si>
  <si>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</si>
  <si>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</si>
  <si>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</si>
  <si>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</si>
  <si>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</si>
  <si>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</si>
  <si>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</si>
  <si>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</si>
  <si>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</si>
  <si>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</si>
  <si>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</si>
  <si>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</si>
  <si>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</si>
  <si>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</si>
  <si>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</si>
  <si>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</si>
  <si>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</si>
  <si>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</si>
  <si>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</si>
  <si>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</si>
  <si>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</si>
  <si>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</si>
  <si>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</si>
  <si>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</si>
  <si>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</si>
  <si>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</si>
  <si>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</si>
  <si>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</si>
  <si>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</si>
  <si>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</si>
  <si>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</si>
  <si>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</si>
  <si>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</si>
  <si>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</si>
  <si>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</si>
  <si>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</si>
  <si>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</si>
  <si>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</si>
  <si>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</si>
  <si>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</si>
  <si>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</si>
  <si>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</si>
  <si>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</si>
  <si>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</si>
  <si>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</si>
  <si>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</si>
  <si>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</si>
  <si>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</si>
  <si>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</si>
  <si>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</si>
  <si>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</si>
  <si>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</si>
  <si>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</si>
  <si>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</si>
  <si>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</si>
  <si>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</si>
  <si>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</si>
  <si>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</si>
  <si>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</si>
  <si>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</si>
  <si>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</si>
  <si>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</si>
  <si>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</si>
  <si>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</si>
  <si>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</si>
  <si>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</si>
  <si>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</si>
  <si>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</si>
  <si>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</si>
  <si>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</si>
  <si>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</si>
  <si>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</si>
  <si>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</si>
  <si>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</si>
  <si>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</si>
  <si>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</si>
  <si>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</si>
  <si>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</si>
  <si>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</si>
  <si>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</si>
  <si>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</si>
  <si>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</si>
  <si>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</si>
  <si>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</si>
  <si>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</si>
  <si>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</si>
  <si>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</si>
  <si>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</si>
  <si>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</si>
  <si>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</si>
  <si>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</si>
  <si>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</si>
  <si>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</si>
  <si>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</si>
  <si>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</si>
  <si>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</si>
  <si>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</si>
  <si>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</si>
  <si>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</si>
  <si>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</si>
  <si>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</si>
  <si>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</si>
  <si>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</si>
  <si>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</si>
  <si>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</si>
  <si>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</si>
  <si>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</si>
  <si>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</si>
  <si>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</si>
  <si>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</si>
  <si>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</si>
  <si>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</si>
  <si>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</si>
  <si>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</si>
  <si>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</si>
  <si>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</si>
  <si>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</si>
  <si>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</si>
  <si>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</si>
  <si>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</si>
  <si>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</si>
  <si>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</si>
  <si>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</si>
  <si>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</si>
  <si>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</si>
  <si>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</si>
  <si>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</si>
  <si>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</si>
  <si>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</si>
  <si>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</si>
  <si>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</si>
  <si>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</si>
  <si>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</si>
  <si>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</si>
  <si>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</si>
  <si>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</si>
  <si>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</si>
  <si>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</si>
  <si>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</si>
  <si>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</si>
  <si>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</si>
  <si>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</si>
  <si>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</si>
  <si>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</si>
  <si>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</si>
  <si>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</si>
  <si>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</si>
  <si>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</si>
  <si>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</si>
  <si>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</si>
  <si>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</si>
  <si>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</si>
  <si>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</si>
  <si>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</si>
  <si>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</si>
  <si>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</si>
  <si>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</si>
  <si>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</si>
  <si>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</si>
  <si>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</si>
  <si>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</si>
  <si>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</si>
  <si>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</si>
  <si>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</si>
  <si>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</si>
  <si>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</si>
  <si>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</si>
  <si>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</si>
  <si>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</si>
  <si>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</si>
  <si>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</si>
  <si>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</si>
  <si>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</si>
  <si>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</si>
  <si>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</si>
  <si>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</si>
  <si>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</si>
  <si>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</si>
  <si>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</si>
  <si>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</si>
  <si>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</si>
  <si>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</si>
  <si>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</si>
  <si>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</si>
  <si>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</si>
  <si>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</si>
  <si>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</si>
  <si>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</si>
  <si>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</si>
  <si>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</si>
  <si>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</si>
  <si>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</si>
  <si>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</si>
  <si>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</si>
  <si>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</si>
  <si>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</si>
  <si>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</si>
  <si>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</si>
  <si>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</si>
  <si>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</si>
  <si>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</si>
  <si>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</si>
  <si>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</si>
  <si>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</si>
  <si>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</si>
  <si>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</si>
  <si>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</si>
  <si>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</si>
  <si>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</si>
  <si>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</si>
  <si>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</si>
  <si>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</si>
  <si>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</si>
  <si>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</si>
  <si>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</si>
  <si>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</si>
  <si>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</si>
  <si>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</si>
  <si>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</si>
  <si>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</si>
  <si>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</si>
  <si>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</si>
  <si>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</si>
  <si>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</si>
  <si>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</si>
  <si>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</si>
  <si>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</si>
  <si>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</si>
  <si>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</si>
  <si>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</si>
  <si>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</si>
  <si>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</si>
  <si>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</si>
  <si>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</si>
  <si>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</si>
  <si>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</si>
  <si>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</si>
  <si>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</si>
  <si>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</si>
  <si>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</si>
  <si>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</si>
  <si>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</si>
  <si>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</si>
  <si>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</si>
  <si>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</si>
  <si>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</si>
  <si>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</si>
  <si>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</si>
  <si>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</si>
  <si>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</si>
  <si>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</si>
  <si>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</si>
  <si>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</si>
  <si>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</si>
  <si>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</si>
  <si>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</si>
  <si>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</si>
  <si>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</si>
  <si>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</si>
  <si>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</si>
  <si>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</si>
  <si>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</si>
  <si>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</si>
  <si>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</si>
  <si>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</si>
  <si>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</si>
  <si>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</si>
  <si>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</si>
  <si>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</si>
  <si>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</si>
  <si>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</si>
  <si>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</si>
  <si>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</si>
  <si>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</si>
  <si>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</si>
  <si>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</si>
  <si>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</si>
  <si>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</si>
  <si>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</si>
  <si>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</si>
  <si>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</si>
  <si>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</si>
  <si>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</si>
  <si>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</si>
  <si>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</si>
  <si>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</si>
  <si>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</si>
  <si>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</si>
  <si>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</si>
  <si>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</si>
  <si>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</si>
  <si>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</si>
  <si>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</si>
  <si>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</si>
  <si>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</si>
  <si>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</si>
  <si>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</si>
  <si>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</si>
  <si>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</si>
  <si>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</si>
  <si>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</si>
  <si>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</si>
  <si>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</si>
  <si>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</si>
  <si>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</si>
  <si>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</si>
  <si>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</si>
  <si>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</si>
  <si>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</si>
  <si>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</si>
  <si>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</si>
  <si>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</si>
  <si>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</si>
  <si>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</si>
  <si>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</si>
  <si>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</si>
  <si>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</si>
  <si>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</si>
  <si>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</si>
  <si>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</si>
  <si>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</si>
  <si>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</si>
  <si>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</si>
  <si>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</si>
  <si>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</si>
  <si>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</si>
  <si>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</si>
  <si>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</si>
  <si>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</si>
  <si>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</si>
  <si>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</si>
  <si>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</si>
  <si>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</si>
  <si>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</si>
  <si>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</si>
  <si>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</si>
  <si>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</si>
  <si>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</si>
  <si>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</si>
  <si>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</si>
  <si>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</si>
  <si>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</si>
  <si>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</si>
  <si>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</si>
  <si>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</si>
  <si>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</si>
  <si>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</si>
  <si>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</si>
  <si>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</si>
  <si>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</si>
  <si>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</si>
  <si>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</si>
  <si>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</si>
  <si>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</si>
  <si>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</si>
  <si>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</si>
  <si>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</si>
  <si>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</si>
  <si>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</si>
  <si>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</si>
  <si>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</si>
  <si>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</si>
  <si>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</si>
  <si>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</si>
  <si>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</si>
  <si>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</si>
  <si>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</si>
  <si>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</si>
  <si>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</si>
  <si>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</si>
  <si>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</si>
  <si>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</si>
  <si>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</si>
  <si>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</si>
  <si>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</si>
  <si>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</si>
  <si>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</si>
  <si>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</si>
  <si>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</si>
  <si>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</si>
  <si>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</si>
  <si>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</si>
  <si>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</si>
  <si>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</si>
  <si>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</si>
  <si>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</si>
  <si>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</si>
  <si>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</si>
  <si>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</si>
  <si>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</si>
  <si>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</si>
  <si>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</si>
  <si>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</si>
  <si>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</si>
  <si>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</si>
  <si>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</si>
  <si>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</si>
  <si>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</si>
  <si>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</si>
  <si>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</si>
  <si>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</si>
  <si>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</si>
  <si>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</si>
  <si>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</si>
  <si>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</si>
  <si>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</si>
  <si>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</si>
  <si>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</si>
  <si>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</si>
  <si>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</si>
  <si>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</si>
  <si>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</si>
  <si>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</si>
  <si>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</si>
  <si>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</si>
  <si>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</si>
  <si>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</si>
  <si>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</si>
  <si>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</si>
  <si>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</si>
  <si>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</si>
  <si>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</si>
  <si>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</si>
  <si>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</si>
  <si>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</si>
  <si>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</si>
  <si>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</si>
  <si>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</si>
  <si>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</si>
  <si>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</si>
  <si>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</si>
  <si>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</si>
  <si>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</si>
  <si>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</si>
  <si>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</si>
  <si>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</si>
  <si>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</si>
  <si>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</si>
  <si>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</si>
  <si>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</si>
  <si>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</si>
  <si>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</si>
  <si>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</si>
  <si>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</si>
  <si>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</si>
  <si>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</si>
  <si>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</si>
  <si>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</si>
  <si>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</si>
  <si>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</si>
  <si>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</si>
  <si>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</si>
  <si>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</si>
  <si>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</si>
  <si>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</si>
  <si>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</si>
  <si>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</si>
  <si>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</si>
  <si>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</si>
  <si>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</si>
  <si>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</si>
  <si>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</si>
  <si>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</si>
  <si>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</si>
  <si>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</si>
  <si>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</si>
  <si>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</si>
  <si>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</si>
  <si>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</si>
  <si>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</si>
  <si>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</si>
  <si>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</si>
  <si>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</si>
  <si>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</si>
  <si>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</si>
  <si>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</si>
  <si>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</si>
  <si>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</si>
  <si>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</si>
  <si>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</si>
  <si>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</si>
  <si>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</si>
  <si>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</si>
  <si>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</si>
  <si>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</si>
  <si>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</si>
  <si>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</si>
  <si>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</si>
  <si>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</si>
  <si>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</si>
  <si>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</si>
  <si>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</si>
  <si>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</si>
  <si>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</si>
  <si>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</si>
  <si>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</si>
  <si>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</si>
  <si>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</si>
  <si>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</si>
  <si>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</si>
  <si>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</si>
  <si>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</si>
  <si>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</si>
  <si>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</si>
  <si>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</si>
  <si>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</si>
  <si>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</si>
  <si>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</si>
  <si>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</si>
  <si>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</si>
  <si>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</si>
  <si>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</si>
  <si>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</si>
  <si>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</si>
  <si>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</si>
  <si>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</si>
  <si>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</si>
  <si>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</si>
  <si>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</si>
  <si>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</si>
  <si>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</si>
  <si>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</si>
  <si>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</si>
  <si>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</si>
  <si>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</si>
  <si>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</si>
  <si>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</si>
  <si>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</si>
  <si>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</si>
  <si>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</si>
  <si>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</si>
  <si>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</si>
  <si>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</si>
  <si>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</si>
  <si>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</si>
  <si>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</si>
  <si>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</si>
  <si>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</si>
  <si>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</si>
  <si>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</si>
  <si>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</si>
  <si>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</si>
  <si>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</si>
  <si>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</si>
  <si>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</si>
  <si>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</si>
  <si>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</si>
  <si>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</si>
  <si>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</si>
  <si>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</si>
  <si>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</si>
  <si>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</si>
  <si>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</si>
  <si>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</si>
  <si>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</si>
  <si>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</si>
  <si>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</si>
  <si>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</si>
  <si>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</si>
  <si>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</si>
  <si>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</si>
  <si>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</si>
  <si>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</si>
  <si>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</si>
  <si>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</si>
  <si>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</si>
  <si>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</si>
  <si>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</si>
  <si>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</si>
  <si>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</si>
  <si>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</si>
  <si>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</si>
  <si>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</si>
  <si>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</si>
  <si>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</si>
  <si>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</si>
  <si>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</si>
  <si>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</si>
  <si>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</si>
  <si>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</si>
  <si>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</si>
  <si>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</si>
  <si>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</si>
  <si>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</si>
  <si>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</si>
  <si>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</si>
  <si>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</si>
  <si>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</si>
  <si>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</si>
  <si>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</si>
  <si>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</si>
  <si>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</si>
  <si>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</si>
  <si>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</si>
  <si>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</si>
  <si>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</si>
  <si>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</si>
  <si>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</si>
  <si>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</si>
  <si>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</si>
  <si>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</si>
  <si>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</si>
  <si>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</si>
  <si>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</si>
  <si>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</si>
  <si>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</si>
  <si>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</si>
  <si>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</si>
  <si>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</si>
  <si>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</si>
  <si>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</si>
  <si>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</si>
  <si>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</si>
  <si>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</si>
  <si>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</si>
  <si>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</si>
  <si>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</si>
  <si>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</si>
  <si>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</si>
  <si>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</si>
  <si>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</si>
  <si>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</si>
  <si>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</si>
  <si>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</si>
  <si>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</si>
  <si>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</si>
  <si>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</si>
  <si>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</si>
  <si>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</si>
  <si>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</si>
  <si>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</si>
  <si>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</si>
  <si>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</si>
  <si>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</si>
  <si>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</si>
  <si>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</si>
  <si>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</si>
  <si>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</si>
  <si>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</si>
  <si>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</si>
  <si>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</si>
  <si>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</si>
  <si>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</si>
  <si>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</si>
  <si>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</si>
  <si>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</si>
  <si>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</si>
  <si>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</si>
  <si>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</si>
  <si>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</si>
  <si>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</si>
  <si>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</si>
  <si>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</si>
  <si>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</si>
  <si>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</si>
  <si>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</si>
  <si>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</si>
  <si>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</si>
  <si>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</si>
  <si>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</si>
  <si>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</si>
  <si>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</si>
  <si>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</si>
  <si>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</si>
  <si>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</si>
  <si>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</si>
  <si>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</si>
  <si>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</si>
  <si>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</si>
  <si>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</si>
  <si>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</si>
  <si>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</si>
  <si>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</si>
  <si>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</si>
  <si>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</si>
  <si>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</si>
  <si>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</si>
  <si>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</si>
  <si>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</si>
  <si>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</si>
  <si>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</si>
  <si>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</si>
  <si>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</si>
  <si>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</si>
  <si>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</si>
  <si>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</si>
  <si>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</si>
  <si>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</si>
  <si>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</si>
  <si>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</si>
  <si>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</si>
  <si>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</si>
  <si>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</si>
  <si>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</si>
  <si>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</si>
  <si>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</si>
  <si>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</si>
  <si>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</si>
  <si>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</si>
  <si>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</si>
  <si>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</si>
  <si>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</si>
  <si>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</si>
  <si>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</si>
  <si>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</si>
  <si>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</si>
  <si>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</si>
  <si>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</si>
  <si>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</si>
  <si>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</si>
  <si>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</si>
  <si>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</si>
  <si>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</si>
  <si>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</si>
  <si>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</si>
  <si>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</si>
  <si>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</si>
  <si>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</si>
  <si>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</si>
  <si>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</si>
  <si>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</si>
  <si>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</si>
  <si>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</si>
  <si>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</si>
  <si>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</si>
  <si>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</si>
  <si>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</si>
  <si>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</si>
  <si>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</si>
  <si>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</si>
  <si>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</si>
  <si>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</si>
  <si>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</si>
  <si>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</si>
  <si>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</si>
  <si>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</si>
  <si>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</si>
  <si>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</si>
  <si>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</si>
  <si>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</si>
  <si>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</si>
  <si>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</si>
  <si>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</si>
  <si>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</si>
  <si>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</si>
  <si>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</si>
  <si>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</si>
  <si>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</si>
  <si>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</si>
  <si>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</si>
  <si>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</si>
  <si>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</si>
  <si>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</si>
  <si>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</si>
  <si>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</si>
  <si>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</si>
  <si>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</si>
  <si>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</si>
  <si>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</si>
  <si>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</si>
  <si>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</si>
  <si>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</si>
  <si>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</si>
  <si>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</si>
  <si>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</si>
  <si>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</si>
  <si>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</si>
  <si>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</si>
  <si>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</si>
  <si>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</si>
  <si>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</si>
  <si>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</si>
  <si>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</si>
  <si>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</si>
  <si>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</si>
  <si>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</si>
  <si>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</si>
  <si>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</si>
  <si>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</si>
  <si>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</si>
  <si>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</si>
  <si>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</si>
  <si>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</si>
  <si>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</si>
  <si>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</si>
  <si>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</si>
  <si>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</si>
  <si>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</si>
  <si>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</si>
  <si>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</si>
  <si>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</si>
  <si>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</si>
  <si>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</si>
  <si>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</si>
  <si>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</si>
  <si>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</si>
  <si>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</si>
  <si>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</si>
  <si>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</si>
  <si>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</si>
  <si>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</si>
  <si>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</si>
  <si>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</si>
  <si>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</si>
  <si>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</si>
  <si>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</si>
  <si>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</si>
  <si>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</si>
  <si>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</si>
  <si>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</si>
  <si>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</si>
  <si>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</si>
  <si>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</si>
  <si>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</si>
  <si>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</si>
  <si>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</si>
  <si>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</si>
  <si>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</si>
  <si>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</si>
  <si>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</si>
  <si>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</si>
  <si>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</si>
  <si>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</si>
  <si>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</si>
  <si>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</si>
  <si>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</si>
  <si>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</si>
  <si>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</si>
  <si>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</si>
  <si>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</si>
  <si>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</si>
  <si>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</si>
  <si>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</si>
  <si>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</si>
  <si>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</si>
  <si>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</si>
  <si>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</si>
  <si>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</si>
  <si>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</si>
  <si>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</si>
  <si>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</si>
  <si>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</si>
  <si>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</si>
  <si>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</si>
  <si>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</si>
  <si>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</si>
  <si>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</si>
  <si>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</si>
  <si>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</si>
  <si>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</si>
  <si>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</si>
  <si>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</si>
  <si>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</si>
  <si>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</si>
  <si>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</si>
  <si>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</si>
  <si>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</si>
  <si>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</si>
  <si>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</si>
  <si>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</si>
  <si>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</si>
  <si>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</si>
  <si>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</si>
  <si>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</si>
  <si>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</si>
  <si>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</si>
  <si>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</si>
  <si>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</si>
  <si>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</si>
  <si>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</si>
  <si>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</si>
  <si>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</si>
  <si>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</si>
  <si>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</si>
  <si>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</si>
  <si>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</si>
  <si>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</si>
  <si>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</si>
  <si>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</si>
  <si>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</si>
  <si>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</si>
  <si>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</si>
  <si>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</si>
  <si>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</si>
  <si>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</si>
  <si>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</si>
  <si>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</si>
  <si>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</si>
  <si>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</si>
  <si>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</si>
  <si>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</si>
  <si>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</si>
  <si>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</si>
  <si>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</si>
  <si>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</si>
  <si>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</si>
  <si>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</si>
  <si>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</si>
  <si>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</si>
  <si>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</si>
  <si>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</si>
  <si>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</si>
  <si>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</si>
  <si>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</si>
  <si>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</si>
  <si>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</si>
  <si>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</si>
  <si>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</si>
  <si>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</si>
  <si>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</si>
  <si>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</si>
  <si>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</si>
  <si>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</si>
  <si>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</si>
  <si>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</si>
  <si>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</si>
  <si>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</si>
  <si>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</si>
  <si>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</si>
  <si>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</si>
  <si>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</si>
  <si>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</si>
  <si>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</si>
  <si>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</si>
  <si>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</si>
  <si>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</si>
  <si>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</si>
  <si>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</si>
  <si>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</si>
  <si>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</si>
  <si>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</si>
  <si>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</si>
  <si>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</si>
  <si>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</si>
  <si>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</si>
  <si>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</si>
  <si>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</si>
  <si>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</si>
  <si>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</si>
  <si>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</si>
  <si>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</si>
  <si>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</si>
  <si>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</si>
  <si>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</si>
  <si>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</si>
  <si>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</si>
  <si>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</si>
  <si>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</si>
  <si>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</si>
  <si>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</si>
  <si>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</si>
  <si>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</si>
  <si>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</si>
  <si>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</si>
  <si>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</si>
  <si>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</si>
  <si>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</si>
  <si>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</si>
  <si>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</si>
  <si>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</si>
  <si>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</si>
  <si>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</si>
  <si>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</si>
  <si>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</si>
  <si>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</si>
  <si>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</si>
  <si>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</si>
  <si>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</si>
  <si>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</si>
  <si>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</si>
  <si>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</si>
  <si>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</si>
  <si>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</si>
  <si>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</si>
  <si>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</si>
  <si>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</si>
  <si>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</si>
  <si>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</si>
  <si>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</si>
  <si>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</si>
  <si>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</si>
  <si>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</si>
  <si>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</si>
  <si>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</si>
  <si>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</si>
  <si>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</si>
  <si>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</si>
  <si>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</si>
  <si>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</si>
  <si>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</si>
  <si>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</si>
  <si>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</si>
  <si>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</si>
  <si>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</si>
  <si>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</si>
  <si>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</si>
  <si>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</si>
  <si>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</si>
  <si>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</si>
  <si>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</si>
  <si>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</si>
  <si>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</si>
  <si>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</si>
  <si>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</si>
  <si>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</si>
  <si>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</si>
  <si>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</si>
  <si>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</si>
  <si>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</si>
  <si>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</si>
  <si>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</si>
  <si>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</si>
  <si>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</si>
  <si>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</si>
  <si>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</si>
  <si>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</si>
  <si>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</si>
  <si>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</si>
  <si>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</si>
  <si>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</si>
  <si>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</si>
  <si>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</si>
  <si>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</si>
  <si>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</si>
  <si>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</si>
  <si>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</si>
  <si>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</si>
  <si>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</si>
  <si>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</si>
  <si>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</si>
  <si>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</si>
  <si>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</si>
  <si>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</si>
  <si>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</si>
  <si>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</si>
  <si>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</si>
  <si>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</si>
  <si>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</si>
  <si>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</si>
  <si>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</si>
  <si>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</si>
  <si>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</si>
  <si>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</si>
  <si>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</si>
  <si>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</si>
  <si>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</si>
  <si>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</si>
  <si>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</si>
  <si>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</si>
  <si>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</si>
  <si>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</si>
  <si>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</si>
  <si>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</si>
  <si>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</si>
  <si>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</si>
  <si>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</si>
  <si>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</si>
  <si>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</si>
  <si>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</si>
  <si>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</si>
  <si>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</si>
  <si>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</si>
  <si>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</si>
  <si>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</si>
  <si>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</si>
  <si>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</si>
  <si>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</si>
  <si>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</si>
  <si>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</si>
  <si>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</si>
  <si>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</si>
  <si>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</si>
  <si>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</si>
  <si>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</si>
  <si>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</si>
  <si>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</si>
  <si>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</si>
  <si>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</si>
  <si>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</si>
  <si>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</si>
  <si>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</si>
  <si>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</si>
  <si>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</si>
  <si>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</si>
  <si>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</si>
  <si>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</si>
  <si>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</si>
  <si>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</si>
  <si>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</si>
  <si>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</si>
  <si>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</si>
  <si>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</si>
  <si>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</si>
  <si>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</si>
  <si>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</si>
  <si>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</si>
  <si>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</si>
  <si>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</si>
  <si>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</si>
  <si>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</si>
  <si>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</si>
  <si>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</si>
  <si>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</si>
  <si>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</si>
  <si>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</si>
  <si>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</si>
  <si>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</si>
  <si>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</si>
  <si>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</si>
  <si>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</si>
  <si>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</si>
  <si>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</si>
  <si>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</si>
  <si>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</si>
  <si>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</si>
  <si>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</si>
  <si>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</si>
  <si>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</si>
  <si>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</si>
  <si>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</si>
  <si>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</si>
  <si>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</si>
  <si>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</si>
  <si>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</si>
  <si>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</si>
  <si>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</si>
  <si>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</si>
  <si>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</si>
  <si>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</si>
  <si>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</si>
  <si>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</si>
  <si>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</si>
  <si>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</si>
  <si>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</si>
  <si>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</si>
  <si>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</si>
  <si>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</si>
  <si>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</si>
  <si>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</si>
  <si>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</si>
  <si>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</si>
  <si>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</si>
  <si>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</si>
  <si>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</si>
  <si>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</si>
  <si>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</si>
  <si>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</si>
  <si>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</si>
  <si>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</si>
  <si>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</si>
  <si>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</si>
  <si>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</si>
  <si>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</si>
  <si>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</si>
  <si>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</si>
  <si>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</si>
  <si>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</si>
  <si>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</si>
  <si>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</si>
  <si>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</si>
  <si>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</si>
  <si>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</si>
  <si>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</si>
  <si>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</si>
  <si>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</si>
  <si>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</si>
  <si>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</si>
  <si>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</si>
  <si>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</si>
  <si>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</si>
  <si>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</si>
  <si>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</si>
  <si>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</si>
  <si>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</si>
  <si>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</si>
  <si>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</si>
  <si>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</si>
  <si>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</si>
  <si>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</si>
  <si>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</si>
  <si>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</si>
  <si>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</si>
  <si>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</si>
  <si>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</si>
  <si>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</si>
  <si>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</si>
  <si>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</si>
  <si>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</si>
  <si>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</si>
  <si>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</si>
  <si>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</si>
  <si>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</si>
  <si>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</si>
  <si>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</si>
  <si>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</si>
  <si>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</si>
  <si>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</si>
  <si>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</si>
  <si>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</si>
  <si>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</si>
  <si>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</si>
  <si>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</si>
  <si>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</si>
  <si>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</si>
  <si>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</si>
  <si>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</si>
  <si>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</si>
  <si>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</si>
  <si>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</si>
  <si>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</si>
  <si>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</si>
  <si>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</si>
  <si>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</si>
  <si>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</si>
  <si>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</si>
  <si>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</si>
  <si>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</si>
  <si>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</si>
  <si>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</si>
  <si>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</si>
  <si>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</si>
  <si>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</si>
  <si>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</si>
  <si>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</si>
  <si>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</si>
  <si>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</si>
  <si>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</si>
  <si>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</si>
  <si>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</si>
  <si>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</si>
  <si>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</si>
  <si>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</si>
  <si>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</si>
  <si>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</si>
  <si>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</si>
  <si>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</si>
  <si>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</si>
  <si>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</si>
  <si>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</si>
  <si>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</si>
  <si>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</si>
  <si>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</si>
  <si>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</si>
  <si>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</si>
  <si>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</si>
  <si>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</si>
  <si>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</si>
  <si>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</si>
  <si>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</si>
  <si>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</si>
  <si>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</si>
  <si>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</si>
  <si>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</si>
  <si>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</si>
  <si>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</si>
  <si>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</si>
  <si>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</si>
  <si>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</si>
  <si>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</si>
  <si>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</si>
  <si>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</si>
  <si>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</si>
  <si>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</si>
  <si>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</si>
  <si>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</si>
  <si>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</si>
  <si>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</si>
  <si>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</si>
  <si>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</si>
  <si>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</si>
  <si>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</si>
  <si>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</si>
  <si>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</si>
  <si>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</si>
  <si>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</si>
  <si>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</si>
  <si>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</si>
  <si>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</si>
  <si>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</si>
  <si>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</si>
  <si>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</si>
  <si>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</si>
  <si>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</si>
  <si>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</si>
  <si>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</si>
  <si>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</si>
  <si>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</si>
  <si>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</si>
  <si>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</si>
  <si>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</si>
  <si>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</si>
  <si>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</si>
  <si>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</si>
  <si>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</si>
  <si>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</si>
  <si>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</si>
  <si>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</si>
  <si>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</si>
  <si>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</si>
  <si>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</si>
  <si>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</si>
  <si>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</si>
  <si>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</si>
  <si>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</si>
  <si>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</si>
  <si>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</si>
  <si>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</si>
  <si>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</si>
  <si>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</si>
  <si>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</si>
  <si>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</si>
  <si>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</si>
  <si>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</si>
  <si>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</si>
  <si>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</si>
  <si>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</si>
  <si>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</si>
  <si>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</si>
  <si>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</si>
  <si>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</si>
  <si>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</si>
  <si>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</si>
  <si>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</si>
  <si>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</si>
  <si>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</si>
  <si>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</si>
  <si>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</si>
  <si>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</si>
  <si>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</si>
  <si>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</si>
  <si>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</si>
  <si>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</si>
  <si>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</si>
  <si>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</si>
  <si>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</si>
  <si>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</si>
  <si>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</si>
  <si>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</si>
  <si>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</si>
  <si>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</si>
  <si>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</si>
  <si>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</si>
  <si>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</si>
  <si>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</si>
  <si>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</si>
  <si>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</si>
  <si>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</si>
  <si>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</si>
  <si>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</si>
  <si>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</si>
  <si>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</si>
  <si>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</si>
  <si>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</si>
  <si>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</si>
  <si>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</si>
  <si>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</si>
  <si>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</si>
  <si>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</si>
  <si>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</si>
  <si>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</si>
  <si>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</si>
  <si>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</si>
  <si>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</si>
  <si>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</si>
  <si>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</si>
  <si>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</si>
  <si>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</si>
  <si>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</si>
  <si>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</si>
  <si>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</si>
  <si>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</si>
  <si>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</si>
  <si>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</si>
  <si>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</si>
  <si>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</si>
  <si>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</si>
  <si>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</si>
  <si>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</si>
  <si>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</si>
  <si>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</si>
  <si>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</si>
  <si>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</si>
  <si>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</si>
  <si>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</si>
  <si>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</si>
  <si>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</si>
  <si>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</si>
  <si>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</si>
  <si>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</si>
  <si>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</si>
  <si>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</si>
  <si>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</si>
  <si>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</si>
  <si>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</si>
  <si>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</si>
  <si>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</si>
  <si>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</si>
  <si>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</si>
  <si>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</si>
  <si>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</si>
  <si>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</si>
  <si>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</si>
  <si>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</si>
  <si>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</si>
  <si>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</si>
  <si>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</si>
  <si>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</si>
  <si>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</si>
  <si>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</si>
  <si>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</si>
  <si>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</si>
  <si>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</si>
  <si>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</si>
  <si>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</si>
  <si>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</si>
  <si>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</si>
  <si>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</si>
  <si>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</si>
  <si>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</si>
  <si>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</si>
  <si>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</si>
  <si>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</si>
  <si>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</si>
  <si>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</si>
  <si>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</si>
  <si>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</si>
  <si>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</si>
  <si>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</si>
  <si>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</si>
  <si>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</si>
  <si>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</si>
  <si>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</si>
  <si>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</si>
  <si>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</si>
  <si>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</si>
  <si>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</si>
  <si>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</si>
  <si>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</si>
  <si>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</si>
  <si>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</si>
  <si>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</si>
  <si>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</si>
  <si>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</si>
  <si>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</si>
  <si>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</si>
  <si>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</si>
  <si>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</si>
  <si>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</si>
  <si>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</si>
  <si>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</si>
  <si>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</si>
  <si>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</si>
  <si>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</si>
  <si>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</si>
  <si>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</si>
  <si>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</si>
  <si>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</si>
  <si>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</si>
  <si>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</si>
  <si>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</si>
  <si>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</si>
  <si>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</si>
  <si>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</si>
  <si>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</si>
  <si>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</si>
  <si>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</si>
  <si>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</si>
  <si>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</si>
  <si>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</si>
  <si>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</si>
  <si>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</si>
  <si>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</si>
  <si>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</si>
  <si>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</si>
  <si>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</si>
  <si>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</si>
  <si>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</si>
  <si>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</si>
  <si>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</si>
  <si>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</si>
  <si>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</si>
  <si>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</si>
  <si>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</si>
  <si>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</si>
  <si>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</si>
  <si>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</si>
  <si>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</si>
  <si>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</si>
  <si>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</si>
  <si>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</si>
  <si>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</si>
  <si>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</si>
  <si>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</si>
  <si>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</si>
  <si>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</si>
  <si>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</si>
  <si>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</si>
  <si>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</si>
  <si>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</si>
  <si>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</si>
  <si>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</si>
  <si>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</si>
  <si>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</si>
  <si>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</si>
  <si>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</si>
  <si>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</si>
  <si>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</si>
  <si>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</si>
  <si>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</si>
  <si>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</si>
  <si>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</si>
  <si>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</si>
  <si>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</si>
  <si>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</si>
  <si>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</si>
  <si>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</si>
  <si>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</si>
  <si>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</si>
  <si>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</si>
  <si>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</si>
  <si>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</si>
  <si>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</si>
  <si>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</si>
  <si>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</si>
  <si>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</si>
  <si>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</si>
  <si>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</si>
  <si>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</si>
  <si>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</si>
  <si>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</si>
  <si>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</si>
  <si>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</si>
  <si>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</si>
  <si>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</si>
  <si>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</si>
  <si>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</si>
  <si>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</si>
  <si>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</si>
  <si>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</si>
  <si>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</si>
  <si>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</si>
  <si>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</si>
  <si>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</si>
  <si>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</si>
  <si>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</si>
  <si>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</si>
  <si>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</si>
  <si>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</si>
  <si>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</si>
  <si>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</si>
  <si>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</si>
  <si>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</si>
  <si>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</si>
  <si>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</si>
  <si>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</si>
  <si>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</si>
  <si>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</si>
  <si>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</si>
  <si>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</si>
  <si>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</si>
  <si>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</si>
  <si>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</si>
  <si>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</si>
  <si>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</si>
  <si>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</si>
  <si>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</si>
  <si>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</si>
  <si>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</si>
  <si>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</si>
  <si>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</si>
  <si>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</si>
  <si>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</si>
  <si>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</si>
  <si>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</si>
  <si>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</si>
  <si>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</si>
  <si>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</si>
  <si>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</si>
  <si>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</si>
  <si>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</si>
  <si>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</si>
  <si>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</si>
  <si>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</si>
  <si>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</si>
  <si>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</si>
  <si>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</si>
  <si>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</si>
  <si>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</si>
  <si>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</si>
  <si>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</si>
  <si>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</si>
  <si>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</si>
  <si>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</si>
  <si>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</si>
  <si>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</si>
  <si>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</si>
  <si>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</si>
  <si>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</si>
  <si>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</si>
  <si>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</si>
  <si>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</si>
  <si>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</si>
  <si>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</si>
  <si>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</si>
  <si>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</si>
  <si>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</si>
  <si>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</si>
  <si>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</si>
  <si>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</si>
  <si>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</si>
  <si>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</si>
  <si>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</si>
  <si>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</si>
  <si>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</si>
  <si>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</si>
  <si>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</si>
  <si>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</si>
  <si>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</si>
  <si>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</si>
  <si>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</si>
  <si>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</si>
  <si>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</si>
  <si>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</si>
  <si>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</si>
  <si>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</si>
  <si>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</si>
  <si>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</si>
  <si>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</si>
  <si>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</si>
  <si>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</si>
  <si>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</si>
  <si>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</si>
  <si>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</si>
  <si>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</si>
  <si>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</si>
  <si>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</si>
  <si>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</si>
  <si>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</si>
  <si>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</si>
  <si>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</si>
  <si>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</si>
  <si>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</si>
  <si>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</si>
  <si>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</si>
  <si>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</si>
  <si>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</si>
  <si>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</si>
  <si>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</si>
  <si>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</si>
  <si>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</si>
  <si>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</si>
  <si>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</si>
  <si>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</si>
  <si>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</si>
  <si>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</si>
  <si>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</si>
  <si>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</si>
  <si>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</si>
  <si>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</si>
  <si>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</si>
  <si>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</si>
  <si>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</si>
  <si>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</si>
  <si>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</si>
  <si>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</si>
  <si>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</si>
  <si>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</si>
  <si>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</si>
  <si>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</si>
  <si>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</si>
  <si>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</si>
  <si>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</si>
  <si>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</si>
  <si>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</si>
  <si>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</si>
  <si>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</si>
  <si>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</si>
  <si>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</si>
  <si>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</si>
  <si>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</si>
  <si>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</si>
  <si>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</si>
  <si>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</si>
  <si>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</si>
  <si>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</si>
  <si>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</si>
  <si>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</si>
  <si>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</si>
  <si>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</si>
  <si>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</si>
  <si>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</si>
  <si>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</si>
  <si>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</si>
  <si>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</si>
  <si>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</si>
  <si>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</si>
  <si>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</si>
  <si>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</si>
  <si>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</si>
  <si>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</si>
  <si>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</si>
  <si>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</si>
  <si>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</si>
  <si>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</si>
  <si>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</si>
  <si>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</si>
  <si>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</si>
  <si>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</si>
  <si>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</si>
  <si>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</si>
  <si>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</si>
  <si>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</si>
  <si>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</si>
  <si>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</si>
  <si>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</si>
  <si>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</si>
  <si>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</si>
  <si>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</si>
  <si>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</si>
  <si>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</si>
  <si>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</si>
  <si>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</si>
  <si>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</si>
  <si>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</si>
  <si>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</si>
  <si>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</si>
  <si>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</si>
  <si>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</si>
  <si>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</si>
  <si>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</si>
  <si>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</si>
  <si>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</si>
  <si>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</si>
  <si>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</si>
  <si>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</si>
  <si>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</si>
  <si>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</si>
  <si>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</si>
  <si>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</si>
  <si>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</si>
  <si>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</si>
  <si>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</si>
  <si>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</si>
  <si>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</si>
  <si>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</si>
  <si>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</si>
  <si>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</si>
  <si>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</si>
  <si>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</si>
  <si>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</si>
  <si>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</si>
  <si>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</si>
  <si>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</si>
  <si>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</si>
  <si>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</si>
  <si>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</si>
  <si>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</si>
  <si>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</si>
  <si>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</si>
  <si>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</si>
  <si>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</si>
  <si>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</si>
  <si>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</si>
  <si>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</si>
  <si>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</si>
  <si>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</si>
  <si>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</si>
  <si>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</si>
  <si>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</si>
  <si>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</si>
  <si>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</si>
  <si>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</si>
  <si>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</si>
  <si>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</si>
  <si>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</si>
  <si>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</si>
  <si>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</si>
  <si>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</si>
  <si>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</si>
  <si>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</si>
  <si>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</si>
  <si>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</si>
  <si>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</si>
  <si>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</si>
  <si>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</si>
  <si>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</si>
  <si>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</si>
  <si>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</si>
  <si>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</si>
  <si>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</si>
  <si>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</si>
  <si>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</si>
  <si>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</si>
  <si>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</si>
  <si>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</si>
  <si>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</si>
  <si>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</si>
  <si>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</si>
  <si>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</si>
  <si>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</si>
  <si>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</si>
  <si>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</si>
  <si>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</si>
  <si>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</si>
  <si>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</si>
  <si>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</si>
  <si>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</si>
  <si>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</si>
  <si>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</si>
  <si>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</si>
  <si>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</si>
  <si>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</si>
  <si>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</si>
  <si>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</si>
  <si>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</si>
  <si>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</si>
  <si>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</si>
  <si>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</si>
  <si>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</si>
  <si>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</si>
  <si>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</si>
  <si>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</si>
  <si>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</si>
  <si>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</si>
  <si>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</si>
  <si>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</si>
  <si>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</si>
  <si>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</si>
  <si>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</si>
  <si>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</si>
  <si>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</si>
  <si>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</si>
  <si>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</si>
  <si>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</si>
  <si>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</si>
  <si>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</si>
  <si>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</si>
  <si>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</si>
  <si>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</si>
  <si>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</si>
  <si>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</si>
  <si>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</si>
  <si>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</si>
  <si>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</si>
  <si>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</si>
  <si>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</si>
  <si>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</si>
  <si>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</si>
  <si>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</si>
  <si>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</si>
  <si>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</si>
  <si>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</si>
  <si>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</si>
  <si>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</si>
  <si>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</si>
  <si>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</si>
  <si>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</si>
  <si>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</si>
  <si>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</si>
  <si>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</si>
  <si>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</si>
  <si>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</si>
  <si>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</si>
  <si>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</si>
  <si>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</si>
  <si>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</si>
  <si>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</si>
  <si>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</si>
  <si>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</si>
  <si>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</si>
  <si>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</si>
  <si>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</si>
  <si>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</si>
  <si>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</si>
  <si>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</si>
  <si>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</si>
  <si>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</si>
  <si>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</si>
  <si>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</si>
  <si>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</si>
  <si>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</si>
  <si>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</si>
  <si>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</si>
  <si>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</si>
  <si>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</si>
  <si>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</si>
  <si>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</si>
  <si>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</si>
  <si>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</si>
  <si>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</si>
  <si>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</si>
  <si>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</si>
  <si>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</si>
  <si>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</si>
  <si>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</si>
  <si>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</si>
  <si>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</si>
  <si>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</si>
  <si>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</si>
  <si>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</si>
  <si>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</si>
  <si>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</si>
  <si>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</si>
  <si>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</si>
  <si>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</si>
  <si>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</si>
  <si>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</si>
  <si>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</si>
  <si>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</si>
  <si>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</si>
  <si>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</si>
  <si>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</si>
  <si>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</si>
  <si>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</si>
  <si>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</si>
  <si>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</si>
  <si>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</si>
  <si>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</si>
  <si>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</si>
  <si>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</si>
  <si>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</si>
  <si>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</si>
  <si>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</si>
  <si>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</si>
  <si>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</si>
  <si>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</si>
  <si>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</si>
  <si>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</si>
  <si>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</si>
  <si>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</si>
  <si>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</si>
  <si>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</si>
  <si>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</si>
  <si>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</si>
  <si>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</si>
  <si>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</si>
  <si>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</si>
  <si>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</si>
  <si>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</si>
  <si>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</si>
  <si>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</si>
  <si>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</si>
  <si>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</si>
  <si>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</si>
  <si>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</si>
  <si>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</si>
  <si>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</si>
  <si>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</si>
  <si>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</si>
  <si>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</si>
  <si>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</si>
  <si>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</si>
  <si>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</si>
  <si>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</si>
  <si>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</si>
  <si>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</si>
  <si>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</si>
  <si>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</si>
  <si>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</si>
  <si>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</si>
  <si>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</si>
  <si>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</si>
  <si>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</si>
  <si>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</si>
  <si>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</si>
  <si>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</si>
  <si>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</si>
  <si>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</si>
  <si>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</si>
  <si>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</si>
  <si>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</si>
  <si>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</si>
  <si>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</si>
  <si>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</si>
  <si>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</si>
  <si>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</si>
  <si>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</si>
  <si>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</si>
  <si>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</si>
  <si>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</si>
  <si>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</si>
  <si>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</si>
  <si>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</si>
  <si>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</si>
  <si>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</si>
  <si>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</si>
  <si>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</si>
  <si>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</si>
  <si>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</si>
  <si>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</si>
  <si>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</si>
  <si>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</si>
  <si>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</si>
  <si>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</si>
  <si>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</si>
  <si>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</si>
  <si>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</si>
  <si>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</si>
  <si>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</si>
  <si>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</si>
  <si>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</si>
  <si>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</si>
  <si>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</si>
  <si>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</si>
  <si>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</si>
  <si>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</si>
  <si>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</si>
  <si>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</si>
  <si>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</si>
  <si>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</si>
  <si>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</si>
  <si>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</si>
  <si>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</si>
  <si>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</si>
  <si>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</si>
  <si>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</si>
  <si>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</si>
  <si>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</si>
  <si>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</si>
  <si>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</si>
  <si>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</si>
  <si>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</si>
  <si>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</si>
  <si>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</si>
  <si>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</si>
  <si>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</si>
  <si>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</si>
  <si>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</si>
  <si>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</si>
  <si>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</si>
  <si>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</si>
  <si>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</si>
  <si>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</si>
  <si>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</si>
  <si>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</si>
  <si>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</si>
  <si>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</si>
  <si>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</si>
  <si>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</si>
  <si>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</si>
  <si>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</si>
  <si>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</si>
  <si>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</si>
  <si>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</si>
  <si>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</si>
  <si>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</si>
  <si>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</si>
  <si>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</si>
  <si>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</si>
  <si>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</si>
  <si>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</si>
  <si>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</si>
  <si>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</si>
  <si>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</si>
  <si>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</si>
  <si>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</si>
  <si>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</si>
  <si>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</si>
  <si>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</si>
  <si>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</si>
  <si>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</si>
  <si>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</si>
  <si>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</si>
  <si>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</si>
  <si>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</si>
  <si>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</si>
  <si>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</si>
  <si>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</si>
  <si>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</si>
  <si>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</si>
  <si>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</si>
  <si>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</si>
  <si>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</si>
  <si>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</si>
  <si>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</si>
  <si>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</si>
  <si>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</si>
  <si>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</si>
  <si>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</si>
  <si>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</si>
  <si>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</si>
  <si>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</si>
  <si>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</si>
  <si>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</si>
  <si>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</si>
  <si>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</si>
  <si>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</si>
  <si>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</si>
  <si>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</si>
  <si>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</si>
  <si>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</si>
  <si>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</si>
  <si>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</si>
  <si>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</si>
  <si>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</si>
  <si>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</si>
  <si>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</si>
  <si>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</si>
  <si>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</si>
  <si>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</si>
  <si>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</si>
  <si>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</si>
  <si>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</si>
  <si>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</si>
  <si>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</si>
  <si>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</si>
  <si>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</si>
  <si>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</si>
  <si>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</si>
  <si>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</si>
  <si>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</si>
  <si>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</si>
  <si>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</si>
  <si>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</si>
  <si>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</si>
  <si>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</si>
  <si>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</si>
  <si>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</si>
  <si>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</si>
  <si>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</si>
  <si>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</si>
  <si>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</si>
  <si>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</si>
  <si>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</si>
  <si>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</si>
  <si>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</si>
  <si>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</si>
  <si>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</si>
  <si>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</si>
  <si>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</si>
  <si>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</si>
  <si>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</si>
  <si>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</si>
  <si>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</si>
  <si>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</si>
  <si>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</si>
  <si>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</si>
  <si>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</si>
  <si>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</si>
  <si>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</si>
  <si>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</si>
  <si>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</si>
  <si>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</si>
  <si>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</si>
  <si>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</si>
  <si>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</si>
  <si>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</si>
  <si>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</si>
  <si>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</si>
  <si>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</si>
  <si>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</si>
  <si>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</si>
  <si>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</si>
  <si>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</si>
  <si>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</si>
  <si>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</si>
  <si>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</si>
  <si>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</si>
  <si>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</si>
  <si>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</si>
  <si>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</si>
  <si>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</si>
  <si>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</si>
  <si>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</si>
  <si>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</si>
  <si>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</si>
  <si>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</si>
  <si>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</si>
  <si>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</si>
  <si>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</si>
  <si>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</si>
  <si>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</si>
  <si>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</si>
  <si>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</si>
  <si>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</si>
  <si>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</si>
  <si>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</si>
  <si>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</si>
  <si>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</si>
  <si>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</si>
  <si>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</si>
  <si>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</si>
  <si>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</si>
  <si>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</si>
  <si>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</si>
  <si>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</si>
  <si>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</si>
  <si>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</si>
  <si>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</si>
  <si>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</si>
  <si>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</si>
  <si>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</si>
  <si>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</si>
  <si>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</si>
  <si>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</si>
  <si>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</si>
  <si>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</si>
  <si>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</si>
  <si>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</si>
  <si>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</si>
  <si>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</si>
  <si>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</si>
  <si>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</si>
  <si>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</si>
  <si>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</si>
  <si>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</si>
  <si>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</si>
  <si>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</si>
  <si>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</si>
  <si>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</si>
  <si>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</si>
  <si>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</si>
  <si>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</si>
  <si>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</si>
  <si>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</si>
  <si>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</si>
  <si>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</si>
  <si>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</si>
  <si>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</si>
  <si>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</si>
  <si>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</si>
  <si>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</si>
  <si>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</si>
  <si>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</si>
  <si>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</si>
  <si>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</si>
  <si>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</si>
  <si>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</si>
  <si>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</si>
  <si>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</si>
  <si>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</si>
  <si>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</si>
  <si>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</si>
  <si>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</si>
  <si>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</si>
  <si>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</si>
  <si>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</si>
  <si>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</si>
  <si>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</si>
  <si>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</si>
  <si>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</si>
  <si>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</si>
  <si>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</si>
  <si>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</si>
  <si>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</si>
  <si>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</si>
  <si>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</si>
  <si>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</si>
  <si>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</si>
  <si>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</si>
  <si>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</si>
  <si>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</si>
  <si>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</si>
  <si>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</si>
  <si>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</si>
  <si>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</si>
  <si>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</si>
  <si>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</si>
  <si>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</si>
  <si>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</si>
  <si>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</si>
  <si>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</si>
  <si>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</si>
  <si>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</si>
  <si>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</si>
  <si>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</si>
  <si>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</si>
  <si>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</si>
  <si>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</si>
  <si>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</si>
  <si>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</si>
  <si>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</si>
  <si>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</si>
  <si>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</si>
  <si>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</si>
  <si>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</si>
  <si>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</si>
  <si>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</si>
  <si>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</si>
  <si>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</si>
  <si>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</si>
  <si>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</si>
  <si>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</si>
  <si>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</si>
  <si>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</si>
  <si>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</si>
  <si>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</si>
  <si>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</si>
  <si>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</si>
  <si>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</si>
  <si>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</si>
  <si>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</si>
  <si>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</si>
  <si>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</si>
  <si>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</si>
  <si>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</si>
  <si>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</si>
  <si>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</si>
  <si>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</si>
  <si>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</si>
  <si>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</si>
  <si>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</si>
  <si>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</si>
  <si>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</si>
  <si>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</si>
  <si>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</si>
  <si>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</si>
  <si>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</si>
  <si>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</si>
  <si>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</si>
  <si>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</si>
  <si>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</si>
  <si>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</si>
  <si>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</si>
  <si>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</si>
  <si>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</si>
  <si>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</si>
  <si>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</si>
  <si>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</si>
  <si>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</si>
  <si>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</si>
  <si>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</si>
  <si>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</si>
  <si>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</si>
  <si>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</si>
  <si>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</si>
  <si>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</si>
  <si>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</si>
  <si>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</si>
  <si>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</si>
  <si>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</si>
  <si>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</si>
  <si>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</si>
  <si>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</si>
  <si>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</si>
  <si>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</si>
  <si>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</si>
  <si>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</si>
  <si>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</si>
  <si>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</si>
  <si>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</si>
  <si>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</si>
  <si>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</si>
  <si>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</si>
  <si>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</si>
  <si>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</si>
  <si>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</si>
  <si>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</si>
  <si>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</si>
  <si>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</si>
  <si>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</si>
  <si>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</si>
  <si>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</si>
  <si>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</si>
  <si>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</si>
  <si>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</si>
  <si>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</si>
  <si>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</si>
  <si>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</si>
  <si>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</si>
  <si>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</si>
  <si>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</si>
  <si>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</si>
  <si>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</si>
  <si>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</si>
  <si>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</si>
  <si>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</si>
  <si>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</si>
  <si>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</si>
  <si>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</si>
  <si>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</si>
  <si>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</si>
  <si>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</si>
  <si>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</si>
  <si>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</si>
  <si>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</si>
  <si>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</si>
  <si>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</si>
  <si>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</si>
  <si>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</si>
  <si>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</si>
  <si>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</si>
  <si>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</si>
  <si>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</si>
  <si>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</si>
  <si>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</si>
  <si>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</si>
  <si>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</si>
  <si>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</si>
  <si>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</si>
  <si>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</si>
  <si>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</si>
  <si>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</si>
  <si>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</si>
  <si>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</si>
  <si>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</si>
  <si>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</si>
  <si>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</si>
  <si>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</si>
  <si>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</si>
  <si>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</si>
  <si>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</si>
  <si>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</si>
  <si>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</si>
  <si>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</si>
  <si>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</si>
  <si>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</si>
  <si>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</si>
  <si>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</si>
  <si>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</si>
  <si>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</si>
  <si>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</si>
  <si>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</si>
  <si>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</si>
  <si>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</si>
  <si>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</si>
  <si>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</si>
  <si>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</si>
  <si>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</si>
  <si>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</si>
  <si>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</si>
  <si>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</si>
  <si>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</si>
  <si>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</si>
  <si>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</si>
  <si>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</si>
  <si>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</si>
  <si>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</si>
  <si>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</si>
  <si>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</si>
  <si>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</si>
  <si>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</si>
  <si>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</si>
  <si>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</si>
  <si>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</si>
  <si>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</si>
  <si>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</si>
  <si>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</si>
  <si>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</si>
  <si>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</si>
  <si>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</si>
  <si>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</si>
  <si>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</si>
  <si>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</si>
  <si>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</si>
  <si>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</si>
  <si>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</si>
  <si>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</si>
  <si>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</si>
  <si>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</si>
  <si>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</si>
  <si>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</si>
  <si>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</si>
  <si>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</si>
  <si>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</si>
  <si>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</si>
  <si>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</si>
  <si>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</si>
  <si>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</si>
  <si>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</si>
  <si>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</si>
  <si>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</si>
  <si>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</si>
  <si>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</si>
  <si>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</si>
  <si>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</si>
  <si>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</si>
  <si>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</si>
  <si>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</si>
  <si>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</si>
  <si>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</si>
  <si>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</si>
  <si>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</si>
  <si>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</si>
  <si>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</si>
  <si>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</si>
  <si>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</si>
  <si>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</si>
  <si>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</si>
  <si>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</si>
  <si>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</si>
  <si>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</si>
  <si>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</si>
  <si>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</si>
  <si>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</si>
  <si>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</si>
  <si>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</si>
  <si>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</si>
  <si>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</si>
  <si>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</si>
  <si>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</si>
  <si>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</si>
  <si>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</si>
  <si>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</si>
  <si>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</si>
  <si>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</si>
  <si>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</si>
  <si>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</si>
  <si>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</si>
  <si>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</si>
  <si>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</si>
  <si>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</si>
  <si>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</si>
  <si>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</si>
  <si>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</si>
  <si>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</si>
  <si>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</si>
  <si>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</si>
  <si>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</si>
  <si>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</si>
  <si>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</si>
  <si>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</si>
  <si>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</si>
  <si>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</si>
  <si>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</si>
  <si>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</si>
  <si>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</si>
  <si>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</si>
  <si>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</si>
  <si>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</si>
  <si>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</si>
  <si>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</si>
  <si>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</si>
  <si>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</si>
  <si>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</si>
  <si>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</si>
  <si>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</si>
  <si>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</si>
  <si>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</si>
  <si>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</si>
  <si>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</si>
  <si>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</si>
  <si>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</si>
  <si>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</si>
  <si>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</si>
  <si>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</si>
  <si>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</si>
  <si>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</si>
  <si>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</si>
  <si>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</si>
  <si>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</si>
  <si>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</si>
  <si>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</si>
  <si>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</si>
  <si>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</si>
  <si>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</si>
  <si>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</si>
  <si>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</si>
  <si>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</si>
  <si>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</si>
  <si>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</si>
  <si>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</si>
  <si>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</si>
  <si>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</si>
  <si>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</si>
  <si>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</si>
  <si>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</si>
  <si>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</si>
  <si>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</si>
  <si>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</si>
  <si>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</si>
  <si>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</si>
  <si>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</si>
  <si>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</si>
  <si>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</si>
  <si>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</si>
  <si>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</si>
  <si>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</si>
  <si>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</si>
  <si>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</si>
  <si>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</si>
  <si>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</si>
  <si>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</si>
  <si>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</si>
  <si>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</si>
  <si>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</si>
  <si>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</si>
  <si>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</si>
  <si>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</si>
  <si>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</si>
  <si>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</si>
  <si>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</si>
  <si>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</si>
  <si>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</si>
  <si>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</si>
  <si>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</si>
  <si>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</si>
  <si>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</si>
  <si>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</si>
  <si>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</si>
  <si>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</si>
  <si>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</si>
  <si>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</si>
  <si>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</si>
  <si>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</si>
  <si>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</si>
  <si>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</si>
  <si>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</si>
  <si>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</si>
  <si>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</si>
  <si>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</si>
  <si>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</si>
  <si>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</si>
  <si>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</si>
  <si>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</si>
  <si>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</si>
  <si>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</si>
  <si>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</si>
  <si>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</si>
  <si>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</si>
  <si>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</si>
  <si>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</si>
  <si>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</si>
  <si>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</si>
  <si>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</si>
  <si>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</si>
  <si>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</si>
  <si>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</si>
  <si>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</si>
  <si>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</si>
  <si>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</si>
  <si>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</si>
  <si>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</si>
  <si>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</si>
  <si>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</si>
  <si>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</si>
  <si>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</si>
  <si>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</si>
  <si>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</si>
  <si>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</si>
  <si>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</si>
  <si>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</si>
  <si>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</si>
  <si>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</si>
  <si>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</si>
  <si>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</si>
  <si>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</si>
  <si>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</si>
  <si>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</si>
  <si>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</si>
  <si>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</si>
  <si>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</si>
  <si>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</si>
  <si>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</si>
  <si>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</si>
  <si>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</si>
  <si>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</si>
  <si>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</si>
  <si>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</si>
  <si>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</si>
  <si>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</si>
  <si>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</si>
  <si>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</si>
  <si>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</si>
  <si>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</si>
  <si>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</si>
  <si>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</si>
  <si>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</si>
  <si>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</si>
  <si>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</si>
  <si>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</si>
  <si>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</si>
  <si>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</si>
  <si>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</si>
  <si>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</si>
  <si>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</si>
  <si>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</si>
  <si>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</si>
  <si>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</si>
  <si>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</si>
  <si>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</si>
  <si>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</si>
  <si>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</si>
  <si>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</si>
  <si>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</si>
  <si>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</si>
  <si>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</si>
  <si>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</si>
  <si>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</si>
  <si>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</si>
  <si>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</si>
  <si>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</si>
  <si>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</si>
  <si>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</si>
  <si>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</si>
  <si>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</si>
  <si>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</si>
  <si>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</si>
  <si>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</si>
  <si>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</si>
  <si>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</si>
  <si>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</si>
  <si>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</si>
  <si>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</si>
  <si>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</si>
  <si>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</si>
  <si>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</si>
  <si>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</si>
  <si>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</si>
  <si>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</si>
  <si>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</si>
  <si>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</si>
  <si>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</si>
  <si>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</si>
  <si>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</si>
  <si>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</si>
  <si>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</si>
  <si>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</si>
  <si>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</si>
  <si>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</si>
  <si>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</si>
  <si>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</si>
  <si>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</si>
  <si>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</si>
  <si>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</si>
  <si>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</si>
  <si>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</si>
  <si>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</si>
  <si>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</si>
  <si>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</si>
  <si>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</si>
  <si>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</si>
  <si>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</si>
  <si>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</si>
  <si>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</si>
  <si>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</si>
  <si>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</si>
  <si>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</si>
  <si>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</si>
  <si>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</si>
  <si>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</si>
  <si>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</si>
  <si>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</si>
  <si>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</si>
  <si>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</si>
  <si>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</si>
  <si>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</si>
  <si>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</si>
  <si>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</si>
  <si>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</si>
  <si>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</si>
  <si>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</si>
  <si>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</si>
  <si>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</si>
  <si>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</si>
  <si>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</si>
  <si>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</si>
  <si>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</si>
  <si>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</si>
  <si>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</si>
  <si>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</si>
  <si>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</si>
  <si>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</si>
  <si>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</si>
  <si>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</si>
  <si>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</si>
  <si>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</si>
  <si>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</si>
  <si>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</si>
  <si>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</si>
  <si>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</si>
  <si>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</si>
  <si>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</si>
  <si>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</si>
  <si>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</si>
  <si>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</si>
  <si>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</si>
  <si>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</si>
  <si>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</si>
  <si>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</si>
  <si>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</si>
  <si>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</si>
  <si>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</si>
  <si>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</si>
  <si>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</si>
  <si>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</si>
  <si>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</si>
  <si>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</si>
  <si>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</si>
  <si>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</si>
  <si>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</si>
  <si>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</si>
  <si>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</si>
  <si>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</si>
  <si>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</si>
  <si>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</si>
  <si>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</si>
  <si>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</si>
  <si>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</si>
  <si>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</si>
  <si>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</si>
  <si>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</si>
  <si>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</si>
  <si>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</si>
  <si>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</si>
  <si>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</si>
  <si>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</si>
  <si>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</si>
  <si>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</si>
  <si>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</si>
  <si>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</si>
  <si>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</si>
  <si>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</si>
  <si>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</si>
  <si>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</si>
  <si>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</si>
  <si>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</si>
  <si>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</si>
  <si>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</si>
  <si>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</si>
  <si>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</si>
  <si>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</si>
  <si>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</si>
  <si>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</si>
  <si>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</si>
  <si>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</si>
  <si>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</si>
  <si>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</si>
  <si>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</si>
  <si>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</si>
  <si>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</si>
  <si>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</si>
  <si>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</si>
  <si>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</si>
  <si>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</si>
  <si>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</si>
  <si>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</si>
  <si>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</si>
  <si>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</si>
  <si>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</si>
  <si>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</si>
  <si>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</si>
  <si>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</si>
  <si>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</si>
  <si>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</si>
  <si>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</si>
  <si>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</si>
  <si>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</si>
  <si>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</si>
  <si>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</si>
  <si>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</si>
  <si>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</si>
  <si>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</si>
  <si>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</si>
  <si>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</si>
  <si>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</si>
  <si>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</si>
  <si>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</si>
  <si>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</si>
  <si>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</si>
  <si>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</si>
  <si>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</si>
  <si>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</si>
  <si>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</si>
  <si>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</si>
  <si>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</si>
  <si>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</si>
  <si>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</si>
  <si>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</si>
  <si>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</si>
  <si>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</si>
  <si>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</si>
  <si>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</si>
  <si>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</si>
  <si>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</si>
  <si>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</si>
  <si>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</si>
  <si>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</si>
  <si>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</si>
  <si>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</si>
  <si>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</si>
  <si>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</si>
  <si>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</si>
  <si>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</si>
  <si>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</si>
  <si>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</si>
  <si>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</si>
  <si>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</si>
  <si>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</si>
  <si>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</si>
  <si>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</si>
  <si>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</si>
  <si>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</si>
  <si>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</si>
  <si>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</si>
  <si>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</si>
  <si>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</si>
  <si>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</si>
  <si>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</si>
  <si>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</si>
  <si>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</si>
  <si>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</si>
  <si>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</si>
  <si>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</si>
  <si>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</si>
  <si>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</si>
  <si>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</si>
  <si>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</si>
  <si>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</si>
  <si>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</si>
  <si>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</si>
  <si>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</si>
  <si>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</si>
  <si>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</si>
  <si>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</si>
  <si>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</si>
  <si>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</si>
  <si>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</si>
  <si>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</si>
  <si>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</si>
  <si>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</si>
  <si>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</si>
  <si>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</si>
  <si>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</si>
  <si>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</si>
  <si>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</si>
  <si>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</si>
  <si>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</si>
  <si>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</si>
  <si>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</si>
  <si>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</si>
  <si>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</si>
  <si>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</si>
  <si>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</si>
  <si>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</si>
  <si>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</si>
  <si>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</si>
  <si>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</si>
  <si>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</si>
  <si>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</si>
  <si>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</si>
  <si>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</si>
  <si>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</si>
  <si>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</si>
  <si>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</si>
  <si>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</si>
  <si>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</si>
  <si>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</si>
  <si>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</si>
  <si>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</si>
  <si>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</si>
  <si>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</si>
  <si>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</si>
  <si>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</si>
  <si>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</si>
  <si>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</si>
  <si>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</si>
  <si>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</si>
  <si>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</si>
  <si>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</si>
  <si>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</si>
  <si>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</si>
  <si>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</si>
  <si>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</si>
  <si>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</si>
  <si>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</si>
  <si>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</si>
  <si>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</si>
  <si>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</si>
  <si>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</si>
  <si>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</si>
  <si>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</si>
  <si>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</si>
  <si>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</si>
  <si>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</si>
  <si>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</si>
  <si>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</si>
  <si>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</si>
  <si>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</si>
  <si>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</si>
  <si>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</si>
  <si>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</si>
  <si>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</si>
  <si>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</si>
  <si>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</si>
  <si>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</si>
  <si>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</si>
  <si>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</si>
  <si>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</si>
  <si>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</si>
  <si>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</si>
  <si>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</si>
  <si>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</si>
  <si>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</si>
  <si>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</si>
  <si>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</si>
  <si>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</si>
  <si>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</si>
  <si>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</si>
  <si>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</si>
  <si>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</si>
  <si>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</si>
  <si>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</si>
  <si>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</si>
  <si>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</si>
  <si>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</si>
  <si>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</si>
  <si>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</si>
  <si>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</si>
  <si>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</si>
  <si>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</si>
  <si>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</si>
  <si>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</si>
  <si>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</si>
  <si>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</si>
  <si>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</si>
  <si>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</si>
  <si>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</si>
  <si>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</si>
  <si>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</si>
  <si>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</si>
  <si>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</si>
  <si>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</si>
  <si>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</si>
  <si>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</si>
  <si>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</si>
  <si>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</si>
  <si>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</si>
  <si>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</si>
  <si>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</si>
  <si>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</si>
  <si>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</si>
  <si>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</si>
  <si>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</si>
  <si>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</si>
  <si>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</si>
  <si>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</si>
  <si>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</si>
  <si>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</si>
  <si>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</si>
  <si>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</si>
  <si>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</si>
  <si>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</si>
  <si>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</si>
  <si>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</si>
  <si>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</si>
  <si>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</si>
  <si>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</si>
  <si>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</si>
  <si>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</si>
  <si>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</si>
  <si>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</si>
  <si>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</si>
  <si>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</si>
  <si>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</si>
  <si>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</si>
  <si>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</si>
  <si>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</si>
  <si>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</si>
  <si>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</si>
  <si>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</si>
  <si>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</si>
  <si>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</si>
  <si>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</si>
  <si>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</si>
  <si>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</si>
  <si>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</si>
  <si>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</si>
  <si>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</si>
  <si>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</si>
  <si>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</si>
  <si>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</si>
  <si>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</si>
  <si>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</si>
  <si>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</si>
  <si>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</si>
  <si>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</si>
  <si>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</si>
  <si>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</si>
  <si>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</si>
  <si>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</si>
  <si>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</si>
  <si>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</si>
  <si>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</si>
  <si>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</si>
  <si>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</si>
  <si>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</si>
  <si>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</si>
  <si>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</si>
  <si>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</si>
  <si>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</si>
  <si>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</si>
  <si>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</si>
  <si>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</si>
  <si>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</si>
  <si>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</si>
  <si>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</si>
  <si>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</si>
  <si>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</si>
  <si>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</si>
  <si>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</si>
  <si>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</si>
  <si>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</si>
  <si>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</si>
  <si>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</si>
  <si>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</si>
  <si>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</si>
  <si>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</si>
  <si>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</si>
  <si>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</si>
  <si>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</si>
  <si>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</si>
  <si>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</si>
  <si>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</si>
  <si>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</si>
  <si>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</si>
  <si>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</si>
  <si>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</si>
  <si>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</si>
  <si>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</si>
  <si>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</si>
  <si>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</si>
  <si>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</si>
  <si>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</si>
  <si>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</si>
  <si>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</si>
  <si>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</si>
  <si>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</si>
  <si>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</si>
  <si>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</si>
  <si>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</si>
  <si>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</si>
  <si>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</si>
  <si>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</si>
  <si>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</si>
  <si>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</si>
  <si>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</si>
  <si>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</si>
  <si>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</si>
  <si>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</si>
  <si>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</si>
  <si>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</si>
  <si>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</si>
  <si>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</si>
  <si>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</si>
  <si>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</si>
  <si>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</si>
  <si>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</si>
  <si>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</si>
  <si>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</si>
  <si>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</si>
  <si>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</si>
  <si>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</si>
  <si>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</si>
  <si>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</si>
  <si>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</si>
  <si>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</si>
  <si>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</si>
  <si>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</si>
  <si>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</si>
  <si>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</si>
  <si>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</si>
  <si>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</si>
  <si>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</si>
  <si>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</si>
  <si>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</si>
  <si>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</si>
  <si>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</si>
  <si>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</si>
  <si>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</si>
  <si>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</si>
  <si>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</si>
  <si>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</si>
  <si>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</si>
  <si>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</si>
  <si>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</si>
  <si>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</si>
  <si>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</si>
  <si>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</si>
  <si>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</si>
  <si>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</si>
  <si>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</si>
  <si>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</si>
  <si>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</si>
  <si>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</si>
  <si>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</si>
  <si>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</si>
  <si>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</si>
  <si>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</si>
  <si>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</si>
  <si>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</si>
  <si>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</si>
  <si>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</si>
  <si>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</si>
  <si>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</si>
  <si>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</si>
  <si>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</si>
  <si>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</si>
  <si>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</si>
  <si>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</si>
  <si>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</si>
  <si>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</si>
  <si>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</si>
  <si>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</si>
  <si>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</si>
  <si>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</si>
  <si>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</si>
  <si>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</si>
  <si>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</si>
  <si>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</si>
  <si>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</si>
  <si>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</si>
  <si>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</si>
  <si>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</si>
  <si>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</si>
  <si>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</si>
  <si>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</si>
  <si>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</si>
  <si>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</si>
  <si>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</si>
  <si>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</si>
  <si>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</si>
  <si>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</si>
  <si>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</si>
  <si>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</si>
  <si>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</si>
  <si>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</si>
  <si>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</si>
  <si>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</si>
  <si>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</si>
  <si>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</si>
  <si>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</si>
  <si>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</si>
  <si>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</si>
  <si>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</si>
  <si>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</si>
  <si>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</si>
  <si>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</si>
  <si>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</si>
  <si>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</si>
  <si>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</si>
  <si>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</si>
  <si>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</si>
  <si>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</si>
  <si>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</si>
  <si>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</si>
  <si>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</si>
  <si>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</si>
  <si>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</si>
  <si>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</si>
  <si>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</si>
  <si>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</si>
  <si>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</si>
  <si>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</si>
  <si>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</si>
  <si>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</si>
  <si>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</si>
  <si>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</si>
  <si>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</si>
  <si>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</si>
  <si>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</si>
  <si>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</si>
  <si>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</si>
  <si>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</si>
  <si>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</si>
  <si>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</si>
  <si>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</si>
  <si>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</si>
  <si>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</si>
  <si>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</si>
  <si>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</si>
  <si>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</si>
  <si>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</si>
  <si>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</si>
  <si>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</si>
  <si>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</si>
  <si>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</si>
  <si>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</si>
  <si>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</si>
  <si>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</si>
  <si>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</si>
  <si>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</si>
  <si>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</si>
  <si>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</si>
  <si>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</si>
  <si>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</si>
  <si>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</si>
  <si>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</si>
  <si>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</si>
  <si>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</si>
  <si>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</si>
  <si>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</si>
  <si>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</si>
  <si>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</si>
  <si>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</si>
  <si>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</si>
  <si>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</si>
  <si>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</si>
  <si>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</si>
  <si>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</si>
  <si>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</si>
  <si>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</si>
  <si>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</si>
  <si>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</si>
  <si>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</si>
  <si>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</si>
  <si>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</si>
  <si>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</si>
  <si>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</si>
  <si>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</si>
  <si>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</si>
  <si>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</si>
  <si>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</si>
  <si>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</si>
  <si>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</si>
  <si>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</si>
  <si>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</si>
  <si>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</si>
  <si>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</si>
  <si>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</si>
  <si>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</si>
  <si>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</si>
  <si>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</si>
  <si>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</si>
  <si>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</si>
  <si>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</si>
  <si>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</si>
  <si>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</si>
  <si>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</si>
  <si>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</si>
  <si>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</si>
  <si>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</si>
  <si>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</si>
  <si>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</si>
  <si>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</si>
  <si>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</si>
  <si>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</si>
  <si>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</si>
  <si>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</si>
  <si>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</si>
  <si>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</si>
  <si>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</si>
  <si>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</si>
  <si>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</si>
  <si>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</si>
  <si>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</si>
  <si>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</si>
  <si>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</si>
  <si>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</si>
  <si>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</si>
  <si>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</si>
  <si>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</si>
  <si>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</si>
  <si>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</si>
  <si>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</si>
  <si>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</si>
  <si>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</si>
  <si>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</si>
  <si>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</si>
  <si>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</si>
  <si>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</si>
  <si>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</si>
  <si>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</si>
  <si>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</si>
  <si>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</si>
  <si>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</si>
  <si>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</si>
  <si>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</si>
  <si>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</si>
  <si>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</si>
  <si>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</si>
  <si>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</si>
  <si>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</si>
  <si>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</si>
  <si>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</si>
  <si>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</si>
  <si>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</si>
  <si>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</si>
  <si>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</si>
  <si>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</si>
  <si>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</si>
  <si>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</si>
  <si>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</si>
  <si>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</si>
  <si>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</si>
  <si>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</si>
  <si>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</si>
  <si>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</si>
  <si>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</si>
  <si>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</si>
  <si>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</si>
  <si>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</si>
  <si>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</si>
  <si>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</si>
  <si>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</si>
  <si>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</si>
  <si>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</si>
  <si>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</si>
  <si>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</si>
  <si>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</si>
  <si>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</si>
  <si>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</si>
  <si>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</si>
  <si>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</si>
  <si>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</si>
  <si>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</si>
  <si>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</si>
  <si>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</si>
  <si>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</si>
  <si>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</si>
  <si>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</si>
  <si>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</si>
  <si>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</si>
  <si>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</si>
  <si>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</si>
  <si>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</si>
  <si>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</si>
  <si>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</si>
  <si>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</si>
  <si>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</si>
  <si>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</si>
  <si>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</si>
  <si>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</si>
  <si>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</si>
  <si>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</si>
  <si>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</si>
  <si>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</si>
  <si>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</si>
  <si>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</si>
  <si>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</si>
  <si>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</si>
  <si>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</si>
  <si>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</si>
  <si>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</si>
  <si>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</si>
  <si>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</si>
  <si>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</si>
  <si>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</si>
  <si>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</si>
  <si>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</si>
  <si>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</si>
  <si>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</si>
  <si>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</si>
  <si>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</si>
  <si>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</si>
  <si>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</si>
  <si>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</si>
  <si>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</si>
  <si>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</si>
  <si>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</si>
  <si>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</si>
  <si>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</si>
  <si>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</si>
  <si>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</si>
  <si>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</si>
  <si>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</si>
  <si>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</si>
  <si>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</si>
  <si>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</si>
  <si>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</si>
  <si>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</si>
  <si>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</si>
  <si>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</si>
  <si>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</si>
  <si>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</si>
  <si>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</si>
  <si>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</si>
  <si>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</si>
  <si>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</si>
  <si>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</si>
  <si>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</si>
  <si>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</si>
  <si>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</si>
  <si>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</si>
  <si>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</si>
  <si>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</si>
  <si>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</si>
  <si>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</si>
  <si>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</si>
  <si>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</si>
  <si>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</si>
  <si>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</si>
  <si>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</si>
  <si>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</si>
  <si>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</si>
  <si>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</si>
  <si>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</si>
  <si>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</si>
  <si>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</si>
  <si>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</si>
  <si>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</si>
  <si>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</si>
  <si>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</si>
  <si>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</si>
  <si>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</si>
  <si>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</si>
  <si>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</si>
  <si>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</si>
  <si>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</si>
  <si>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</si>
  <si>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</si>
  <si>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</si>
  <si>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</si>
  <si>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</si>
  <si>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</si>
  <si>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</si>
  <si>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</si>
  <si>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</si>
  <si>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</si>
  <si>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</si>
  <si>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</si>
  <si>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</si>
  <si>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</si>
  <si>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</si>
  <si>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</si>
  <si>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</si>
  <si>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</si>
  <si>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</si>
  <si>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</si>
  <si>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</si>
  <si>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</si>
  <si>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</si>
  <si>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</si>
  <si>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</si>
  <si>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</si>
  <si>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</si>
  <si>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</si>
  <si>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</si>
  <si>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</si>
  <si>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</si>
  <si>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</si>
  <si>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</si>
  <si>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</si>
  <si>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</si>
  <si>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</si>
  <si>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</si>
  <si>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</si>
  <si>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</si>
  <si>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</si>
  <si>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</si>
  <si>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</si>
  <si>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</si>
  <si>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</si>
  <si>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</si>
  <si>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</si>
  <si>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</si>
  <si>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</si>
  <si>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</si>
  <si>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</si>
  <si>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</si>
  <si>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</si>
  <si>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</si>
  <si>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</si>
  <si>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</si>
  <si>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</si>
  <si>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</si>
  <si>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</si>
  <si>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</si>
  <si>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</si>
  <si>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</si>
  <si>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</si>
  <si>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</si>
  <si>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</si>
  <si>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</si>
  <si>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</si>
  <si>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</si>
  <si>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</si>
  <si>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</si>
  <si>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</si>
  <si>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</si>
  <si>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</si>
  <si>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</si>
  <si>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</si>
  <si>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</si>
  <si>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</si>
  <si>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</si>
  <si>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</si>
  <si>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</si>
  <si>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</si>
  <si>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</si>
  <si>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</si>
  <si>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</si>
  <si>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</si>
  <si>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</si>
  <si>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</si>
  <si>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</si>
  <si>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</si>
  <si>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</si>
  <si>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</si>
  <si>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</si>
  <si>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</si>
  <si>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</si>
  <si>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</si>
  <si>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</si>
  <si>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</si>
  <si>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</si>
  <si>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</si>
  <si>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</si>
  <si>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</si>
  <si>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</si>
  <si>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</si>
  <si>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</si>
  <si>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</si>
  <si>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</si>
  <si>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</si>
  <si>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</si>
  <si>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</si>
  <si>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</si>
  <si>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</si>
  <si>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</si>
  <si>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</si>
  <si>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</si>
  <si>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</si>
  <si>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</si>
  <si>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</si>
  <si>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</si>
  <si>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</si>
  <si>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</si>
  <si>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</si>
  <si>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</si>
  <si>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</si>
  <si>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</si>
  <si>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</si>
  <si>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</si>
  <si>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</si>
  <si>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</si>
  <si>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</si>
  <si>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</si>
  <si>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</si>
  <si>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</si>
  <si>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</si>
  <si>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</si>
  <si>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</si>
  <si>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</si>
  <si>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</si>
  <si>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</si>
  <si>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</si>
  <si>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</si>
  <si>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</si>
  <si>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</si>
  <si>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</si>
  <si>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</si>
  <si>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</si>
  <si>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</si>
  <si>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</si>
  <si>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</si>
  <si>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</si>
  <si>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</si>
  <si>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</si>
  <si>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</si>
  <si>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</si>
  <si>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</si>
  <si>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</si>
  <si>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</si>
  <si>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</si>
  <si>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</si>
  <si>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</si>
  <si>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</si>
  <si>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</si>
  <si>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</si>
  <si>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</si>
  <si>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</si>
  <si>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</si>
  <si>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</si>
  <si>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</si>
  <si>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</si>
  <si>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</si>
  <si>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</si>
  <si>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</si>
  <si>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</si>
  <si>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</si>
  <si>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</si>
  <si>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</si>
  <si>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</si>
  <si>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</si>
  <si>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</si>
  <si>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</si>
  <si>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</si>
  <si>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</si>
  <si>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</si>
  <si>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</si>
  <si>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</si>
  <si>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</si>
  <si>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</si>
  <si>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</si>
  <si>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</si>
  <si>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</si>
  <si>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</si>
  <si>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</si>
  <si>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</si>
  <si>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</si>
  <si>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</si>
  <si>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</si>
  <si>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</si>
  <si>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</si>
  <si>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</si>
  <si>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</si>
  <si>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</si>
  <si>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</si>
  <si>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</si>
  <si>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</si>
  <si>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</si>
  <si>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</si>
  <si>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</si>
  <si>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</si>
  <si>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</si>
  <si>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</si>
  <si>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</si>
  <si>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</si>
  <si>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</si>
  <si>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</si>
  <si>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</si>
  <si>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</si>
  <si>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</si>
  <si>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</si>
  <si>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</si>
  <si>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</si>
  <si>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</si>
  <si>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</si>
  <si>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</si>
  <si>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</si>
  <si>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</si>
  <si>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</si>
  <si>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</si>
  <si>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</si>
  <si>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</si>
  <si>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</si>
  <si>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</si>
  <si>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</si>
  <si>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</si>
  <si>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</si>
  <si>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</si>
  <si>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</si>
  <si>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</si>
  <si>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</si>
  <si>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</si>
  <si>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</si>
  <si>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</si>
  <si>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</si>
  <si>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</si>
  <si>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</si>
  <si>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</si>
  <si>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</si>
  <si>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</si>
  <si>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</si>
  <si>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</si>
  <si>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</si>
  <si>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</si>
  <si>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</si>
  <si>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</si>
  <si>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</si>
  <si>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</si>
  <si>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</si>
  <si>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</si>
  <si>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</si>
  <si>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</si>
  <si>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</si>
  <si>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</si>
  <si>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</si>
  <si>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</si>
  <si>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</si>
  <si>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</si>
  <si>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</si>
  <si>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</si>
  <si>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</si>
  <si>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</si>
  <si>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</si>
  <si>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</si>
  <si>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</si>
  <si>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</si>
  <si>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</si>
  <si>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</si>
  <si>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</si>
  <si>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</si>
  <si>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</si>
  <si>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</si>
  <si>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</si>
  <si>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</si>
  <si>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</si>
  <si>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</si>
  <si>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</si>
  <si>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</si>
  <si>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</si>
  <si>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</si>
  <si>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</si>
  <si>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</si>
  <si>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</si>
  <si>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</si>
  <si>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</si>
  <si>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</si>
  <si>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</si>
  <si>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</si>
  <si>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</si>
  <si>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</si>
  <si>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</si>
  <si>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</si>
  <si>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</si>
  <si>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</si>
  <si>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</si>
  <si>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</si>
  <si>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</si>
  <si>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</si>
  <si>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</si>
  <si>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</si>
  <si>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</si>
  <si>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</si>
  <si>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</si>
  <si>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</si>
  <si>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</si>
  <si>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</si>
  <si>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</si>
  <si>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</si>
  <si>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</si>
  <si>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</si>
  <si>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</si>
  <si>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</si>
  <si>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</si>
  <si>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</si>
  <si>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</si>
  <si>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</si>
  <si>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</si>
  <si>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</si>
  <si>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</si>
  <si>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</si>
  <si>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</si>
  <si>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</si>
  <si>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</si>
  <si>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</si>
  <si>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</si>
  <si>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</si>
  <si>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</si>
  <si>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</si>
  <si>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</si>
  <si>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</si>
  <si>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</si>
  <si>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</si>
  <si>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</si>
  <si>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</si>
  <si>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</si>
  <si>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</si>
  <si>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</si>
  <si>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</si>
  <si>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</si>
  <si>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</si>
  <si>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</si>
  <si>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</si>
  <si>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</si>
  <si>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</si>
  <si>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</si>
  <si>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</si>
  <si>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</si>
  <si>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</si>
  <si>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</si>
  <si>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</si>
  <si>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</si>
  <si>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</si>
  <si>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</si>
  <si>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</si>
  <si>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</si>
  <si>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</si>
  <si>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</si>
  <si>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</si>
  <si>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</si>
  <si>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</si>
  <si>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</si>
  <si>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</si>
  <si>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</si>
  <si>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</si>
  <si>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</si>
  <si>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</si>
  <si>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</si>
  <si>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</si>
  <si>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</si>
  <si>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</si>
  <si>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</si>
  <si>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</si>
  <si>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</si>
  <si>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</si>
  <si>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</si>
  <si>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</si>
  <si>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</si>
  <si>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</si>
  <si>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</si>
  <si>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</si>
  <si>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</si>
  <si>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</si>
  <si>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</si>
  <si>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</si>
  <si>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</si>
  <si>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</si>
  <si>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</si>
  <si>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</si>
  <si>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</si>
  <si>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</si>
  <si>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</si>
  <si>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</si>
  <si>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</si>
  <si>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</si>
  <si>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</si>
  <si>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</si>
  <si>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</si>
  <si>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</si>
  <si>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</si>
  <si>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</si>
  <si>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</si>
  <si>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</si>
  <si>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</si>
  <si>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</si>
  <si>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</si>
  <si>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</si>
  <si>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</si>
  <si>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</si>
  <si>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</si>
  <si>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</si>
  <si>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</si>
  <si>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</si>
  <si>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</si>
  <si>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</si>
  <si>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</si>
  <si>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</si>
  <si>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</si>
  <si>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</si>
  <si>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</si>
  <si>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</si>
  <si>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</si>
  <si>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</si>
  <si>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</si>
  <si>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</si>
  <si>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</si>
  <si>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</si>
  <si>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</si>
  <si>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</si>
  <si>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</si>
  <si>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</si>
  <si>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</si>
  <si>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</si>
  <si>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</si>
  <si>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</si>
  <si>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</si>
  <si>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</si>
  <si>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</si>
  <si>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</si>
  <si>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</si>
  <si>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</si>
  <si>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</si>
  <si>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</si>
  <si>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</si>
  <si>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</si>
  <si>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</si>
  <si>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</si>
  <si>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</si>
  <si>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</si>
  <si>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</si>
  <si>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</si>
  <si>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</si>
  <si>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</si>
  <si>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</si>
  <si>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</si>
  <si>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</si>
  <si>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</si>
  <si>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</si>
  <si>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</si>
  <si>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</si>
  <si>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</si>
  <si>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</si>
  <si>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</si>
  <si>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</si>
  <si>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</si>
  <si>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</si>
  <si>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</si>
  <si>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</si>
  <si>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</si>
  <si>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</si>
  <si>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</si>
  <si>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</si>
  <si>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</si>
  <si>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</si>
  <si>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</si>
  <si>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</si>
  <si>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</si>
  <si>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</si>
  <si>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</si>
  <si>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</si>
  <si>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</si>
  <si>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</si>
  <si>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</si>
  <si>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</si>
  <si>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</si>
  <si>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</si>
  <si>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</si>
  <si>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</si>
  <si>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</si>
  <si>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</si>
  <si>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</si>
  <si>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</si>
  <si>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</si>
  <si>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</si>
  <si>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</si>
  <si>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</si>
  <si>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</si>
  <si>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</si>
  <si>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</si>
  <si>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</si>
  <si>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</si>
  <si>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</si>
  <si>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</si>
  <si>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</si>
  <si>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</si>
  <si>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</si>
  <si>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</si>
  <si>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</si>
  <si>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</si>
  <si>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</si>
  <si>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</si>
  <si>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</si>
  <si>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</si>
  <si>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</si>
  <si>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</si>
  <si>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</si>
  <si>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</si>
  <si>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</si>
  <si>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</si>
  <si>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</si>
  <si>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</si>
  <si>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</si>
  <si>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</si>
  <si>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</si>
  <si>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</si>
  <si>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</si>
  <si>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</si>
  <si>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</si>
  <si>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</si>
  <si>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</si>
  <si>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</si>
  <si>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</si>
  <si>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</si>
  <si>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</si>
  <si>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</si>
  <si>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</si>
  <si>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</si>
  <si>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</si>
  <si>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</si>
  <si>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</si>
  <si>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</si>
  <si>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</si>
  <si>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</si>
  <si>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</si>
  <si>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</si>
  <si>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</si>
  <si>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</si>
  <si>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</si>
  <si>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</si>
  <si>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</si>
  <si>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</si>
  <si>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</si>
  <si>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</si>
  <si>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</si>
  <si>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</si>
  <si>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</si>
  <si>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</si>
  <si>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</si>
  <si>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</si>
  <si>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</si>
  <si>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</si>
  <si>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</si>
  <si>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</si>
  <si>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</si>
  <si>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</si>
  <si>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</si>
  <si>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</si>
  <si>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</si>
  <si>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</si>
  <si>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</si>
  <si>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</si>
  <si>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</si>
  <si>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</si>
  <si>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</si>
  <si>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</si>
  <si>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</si>
  <si>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</si>
  <si>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</si>
  <si>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</si>
  <si>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</si>
  <si>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</si>
  <si>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</si>
  <si>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</si>
  <si>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</si>
  <si>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</si>
  <si>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</si>
  <si>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</si>
  <si>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</si>
  <si>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</si>
  <si>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</si>
  <si>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</si>
  <si>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</si>
  <si>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</si>
  <si>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</si>
  <si>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</si>
  <si>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</si>
  <si>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</si>
  <si>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</si>
  <si>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</si>
  <si>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</si>
  <si>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</si>
  <si>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</si>
  <si>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</si>
  <si>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</si>
  <si>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</si>
  <si>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</si>
  <si>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</si>
  <si>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</si>
  <si>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</si>
  <si>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</si>
  <si>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</si>
  <si>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</si>
  <si>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</si>
  <si>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</si>
  <si>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</si>
  <si>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</si>
  <si>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</si>
  <si>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</si>
  <si>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</si>
  <si>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</si>
  <si>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</si>
  <si>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</si>
  <si>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</si>
  <si>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</si>
  <si>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</si>
  <si>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</si>
  <si>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</si>
  <si>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</si>
  <si>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</si>
  <si>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</si>
  <si>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</si>
  <si>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</si>
  <si>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</si>
  <si>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</si>
  <si>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</si>
  <si>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</si>
  <si>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</si>
  <si>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</si>
  <si>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</si>
  <si>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</si>
  <si>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</si>
  <si>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</si>
  <si>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</si>
  <si>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</si>
  <si>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</si>
  <si>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</si>
  <si>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</si>
  <si>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</si>
  <si>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</si>
  <si>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</si>
  <si>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</si>
  <si>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</si>
  <si>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</si>
  <si>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</si>
  <si>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</si>
  <si>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</si>
  <si>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</si>
  <si>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</si>
  <si>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</si>
  <si>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</si>
  <si>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</si>
  <si>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</si>
  <si>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</si>
  <si>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</si>
  <si>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</si>
  <si>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</si>
  <si>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</si>
  <si>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</si>
  <si>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</si>
  <si>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</si>
  <si>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</si>
  <si>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</si>
  <si>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</si>
  <si>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</si>
  <si>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</si>
  <si>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</si>
  <si>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</si>
  <si>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</si>
  <si>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</si>
  <si>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</si>
  <si>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</si>
  <si>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</si>
  <si>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</si>
  <si>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</si>
  <si>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</si>
  <si>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</si>
  <si>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</si>
  <si>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</si>
  <si>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</si>
  <si>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</si>
  <si>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</si>
  <si>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</si>
  <si>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</si>
  <si>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</si>
  <si>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</si>
  <si>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</si>
  <si>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</si>
  <si>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</si>
  <si>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</si>
  <si>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</si>
  <si>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</si>
  <si>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</si>
  <si>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</si>
  <si>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</si>
  <si>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</si>
  <si>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</si>
  <si>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</si>
  <si>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</si>
  <si>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</si>
  <si>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</si>
  <si>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</si>
  <si>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</si>
  <si>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</si>
  <si>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</si>
  <si>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</si>
  <si>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</si>
  <si>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</si>
  <si>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</si>
  <si>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</si>
  <si>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</si>
  <si>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</si>
  <si>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</si>
  <si>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</si>
  <si>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</si>
  <si>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</si>
  <si>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</si>
  <si>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</si>
  <si>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</si>
  <si>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</si>
  <si>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</si>
  <si>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</si>
  <si>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</si>
  <si>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</si>
  <si>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</si>
  <si>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</si>
  <si>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</si>
  <si>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</si>
  <si>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</si>
  <si>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</si>
  <si>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</si>
  <si>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</si>
  <si>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</si>
  <si>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</si>
  <si>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</si>
  <si>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</si>
  <si>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</si>
  <si>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</si>
  <si>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</si>
  <si>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</si>
  <si>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</si>
  <si>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</si>
  <si>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</si>
  <si>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</si>
  <si>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</si>
  <si>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</si>
  <si>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</si>
  <si>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</si>
  <si>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</si>
  <si>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</si>
  <si>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</si>
  <si>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</si>
  <si>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</si>
  <si>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</si>
  <si>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</si>
  <si>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</si>
  <si>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</si>
  <si>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</si>
  <si>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</si>
  <si>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</si>
  <si>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</si>
  <si>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</si>
  <si>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</si>
  <si>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</si>
  <si>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</si>
  <si>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</si>
  <si>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</si>
  <si>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</si>
  <si>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</si>
  <si>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</si>
  <si>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</si>
  <si>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</si>
  <si>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</si>
  <si>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</si>
  <si>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</si>
  <si>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</si>
  <si>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</si>
  <si>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</si>
  <si>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</si>
  <si>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</si>
  <si>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</si>
  <si>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</si>
  <si>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</si>
  <si>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</si>
  <si>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</si>
  <si>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</si>
  <si>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</si>
  <si>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</si>
  <si>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</si>
  <si>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</si>
  <si>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</si>
  <si>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</si>
  <si>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</si>
  <si>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</si>
  <si>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</si>
  <si>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</si>
  <si>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</si>
  <si>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</si>
  <si>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</si>
  <si>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</si>
  <si>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</si>
  <si>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</si>
  <si>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</si>
  <si>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</si>
  <si>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</si>
  <si>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</si>
  <si>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</si>
  <si>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</si>
  <si>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</si>
  <si>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</si>
  <si>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</si>
  <si>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</si>
  <si>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</si>
  <si>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</si>
  <si>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</si>
  <si>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</si>
  <si>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</si>
  <si>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</si>
  <si>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</si>
  <si>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</si>
  <si>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</si>
  <si>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</si>
  <si>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</si>
  <si>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</si>
  <si>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</si>
  <si>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</si>
  <si>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</si>
  <si>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</si>
  <si>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</si>
  <si>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</si>
  <si>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</si>
  <si>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</si>
  <si>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</si>
  <si>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</si>
  <si>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</si>
  <si>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</si>
  <si>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</si>
  <si>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</si>
  <si>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</si>
  <si>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</si>
  <si>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</si>
  <si>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</si>
  <si>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</si>
  <si>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</si>
  <si>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</si>
  <si>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</si>
  <si>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</si>
  <si>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</si>
  <si>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</si>
  <si>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</si>
  <si>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</si>
  <si>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</si>
  <si>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</si>
  <si>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</si>
  <si>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</si>
  <si>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</si>
  <si>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</si>
  <si>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</si>
  <si>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</si>
  <si>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</si>
  <si>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</si>
  <si>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</si>
  <si>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</si>
  <si>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</si>
  <si>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</si>
  <si>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</si>
  <si>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</si>
  <si>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</si>
  <si>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</si>
  <si>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</si>
  <si>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</si>
  <si>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</si>
  <si>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</si>
  <si>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</si>
  <si>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</si>
  <si>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</si>
  <si>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</si>
  <si>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</si>
  <si>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</si>
  <si>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</si>
  <si>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</si>
  <si>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</si>
  <si>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</si>
  <si>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</si>
  <si>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</si>
  <si>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</si>
  <si>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</si>
  <si>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</si>
  <si>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</si>
  <si>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</si>
  <si>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</si>
  <si>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</si>
  <si>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</si>
  <si>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</si>
  <si>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</si>
  <si>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</si>
  <si>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</si>
  <si>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</si>
  <si>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</si>
  <si>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</si>
  <si>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</si>
  <si>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</si>
  <si>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</si>
  <si>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</si>
  <si>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</si>
  <si>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</si>
  <si>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</si>
  <si>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</si>
  <si>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</si>
  <si>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</si>
  <si>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</si>
  <si>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</si>
  <si>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</si>
  <si>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</si>
  <si>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</si>
  <si>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</si>
  <si>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</si>
  <si>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</si>
  <si>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</si>
  <si>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</si>
  <si>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</si>
  <si>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</si>
  <si>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</si>
  <si>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</si>
  <si>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</si>
  <si>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</si>
  <si>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</si>
  <si>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</si>
  <si>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</si>
  <si>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</si>
  <si>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</si>
  <si>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</si>
  <si>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</si>
  <si>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</si>
  <si>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</si>
  <si>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</si>
  <si>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</si>
  <si>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</si>
  <si>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</si>
  <si>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</si>
  <si>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</si>
  <si>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</si>
  <si>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</si>
  <si>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</si>
  <si>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</si>
  <si>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</si>
  <si>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</si>
  <si>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</si>
  <si>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</si>
  <si>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</si>
  <si>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</si>
  <si>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</si>
  <si>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</si>
  <si>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</si>
  <si>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</si>
  <si>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</si>
  <si>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</si>
  <si>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</si>
  <si>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</si>
  <si>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</si>
  <si>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</si>
  <si>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</si>
  <si>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</si>
  <si>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</si>
  <si>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</si>
  <si>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</si>
  <si>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</si>
  <si>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</si>
  <si>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</si>
  <si>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</si>
  <si>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</si>
  <si>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</si>
  <si>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</si>
  <si>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</si>
  <si>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</si>
  <si>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</si>
  <si>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</si>
  <si>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</si>
  <si>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</si>
  <si>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</si>
  <si>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</si>
  <si>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</si>
  <si>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</si>
  <si>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</si>
  <si>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</si>
  <si>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</si>
  <si>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</si>
  <si>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</si>
  <si>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</si>
  <si>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</si>
  <si>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</si>
  <si>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</si>
  <si>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</si>
  <si>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</si>
  <si>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</si>
  <si>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</si>
  <si>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</si>
  <si>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</si>
  <si>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</si>
  <si>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</si>
  <si>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</si>
  <si>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</si>
  <si>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</si>
  <si>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</si>
  <si>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</si>
  <si>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</si>
  <si>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</si>
  <si>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</si>
  <si>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</si>
  <si>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</si>
  <si>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</si>
  <si>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</si>
  <si>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</si>
  <si>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</si>
  <si>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</si>
  <si>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</si>
  <si>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</si>
  <si>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</si>
  <si>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</si>
  <si>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</si>
  <si>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</si>
  <si>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</si>
  <si>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</si>
  <si>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</si>
  <si>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</si>
  <si>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</si>
  <si>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</si>
  <si>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</si>
  <si>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</si>
  <si>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</si>
  <si>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</si>
  <si>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</si>
  <si>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</si>
  <si>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</si>
  <si>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</si>
  <si>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</si>
  <si>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</si>
  <si>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</si>
  <si>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</si>
  <si>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</si>
  <si>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</si>
  <si>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</si>
  <si>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</si>
  <si>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</si>
  <si>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</si>
  <si>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</si>
  <si>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</si>
  <si>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</si>
  <si>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</si>
  <si>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</si>
  <si>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</si>
  <si>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</si>
  <si>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</si>
  <si>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</si>
  <si>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</si>
  <si>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</si>
  <si>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</si>
  <si>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</si>
  <si>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</si>
  <si>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</si>
  <si>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</si>
  <si>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</si>
  <si>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</si>
  <si>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</si>
  <si>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</si>
  <si>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</si>
  <si>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</si>
  <si>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</si>
  <si>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</si>
  <si>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</si>
  <si>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</si>
  <si>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</si>
  <si>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</si>
  <si>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</si>
  <si>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</si>
  <si>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</si>
  <si>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</si>
  <si>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</si>
  <si>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</si>
  <si>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</si>
  <si>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</si>
  <si>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</si>
  <si>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</si>
  <si>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</si>
  <si>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</si>
  <si>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</si>
  <si>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</si>
  <si>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</si>
  <si>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</si>
  <si>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</si>
  <si>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</si>
  <si>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</si>
  <si>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</si>
  <si>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</si>
  <si>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</si>
  <si>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</si>
  <si>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</si>
  <si>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</si>
  <si>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</si>
  <si>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</si>
  <si>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</si>
  <si>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</si>
  <si>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</si>
  <si>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</si>
  <si>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</si>
  <si>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</si>
  <si>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</si>
  <si>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</si>
  <si>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</si>
  <si>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</si>
  <si>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</si>
  <si>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</si>
  <si>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</si>
  <si>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</si>
  <si>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</si>
  <si>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</si>
  <si>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</si>
  <si>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</si>
  <si>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</si>
  <si>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</si>
  <si>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</si>
  <si>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</si>
  <si>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</si>
  <si>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</si>
  <si>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</si>
  <si>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</si>
  <si>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</si>
  <si>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</si>
  <si>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</si>
  <si>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</si>
  <si>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</si>
  <si>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</si>
  <si>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</si>
  <si>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</si>
  <si>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</si>
  <si>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</si>
  <si>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</si>
  <si>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</si>
  <si>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</si>
  <si>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</si>
  <si>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</si>
  <si>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</si>
  <si>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</si>
  <si>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</si>
  <si>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</si>
  <si>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</si>
  <si>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</si>
  <si>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</si>
  <si>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</si>
  <si>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</si>
  <si>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</si>
  <si>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</si>
  <si>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</si>
  <si>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</si>
  <si>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</si>
  <si>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</si>
  <si>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</si>
  <si>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</si>
  <si>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</si>
  <si>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</si>
  <si>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</si>
  <si>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</si>
  <si>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</si>
  <si>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</si>
  <si>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</si>
  <si>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</si>
  <si>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</si>
  <si>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</si>
  <si>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</si>
  <si>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</si>
  <si>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</si>
  <si>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</si>
  <si>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</si>
  <si>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</si>
  <si>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</si>
  <si>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</si>
  <si>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</si>
  <si>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</si>
  <si>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</si>
  <si>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</si>
  <si>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</si>
  <si>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</si>
  <si>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</si>
  <si>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</si>
  <si>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</si>
  <si>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</si>
  <si>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</si>
  <si>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</si>
  <si>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</si>
  <si>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</si>
  <si>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</si>
  <si>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</si>
  <si>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</si>
  <si>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</si>
  <si>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</si>
  <si>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</si>
  <si>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</si>
  <si>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</si>
  <si>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</si>
  <si>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</si>
  <si>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</si>
  <si>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</si>
  <si>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</si>
  <si>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</si>
  <si>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</si>
  <si>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</si>
  <si>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</si>
  <si>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</si>
  <si>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</si>
  <si>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</si>
  <si>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</si>
  <si>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</si>
  <si>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</si>
  <si>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</si>
  <si>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</si>
  <si>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</si>
  <si>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</si>
  <si>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</si>
  <si>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</si>
  <si>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</si>
  <si>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</si>
  <si>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</si>
  <si>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</si>
  <si>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</si>
  <si>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</si>
  <si>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</si>
  <si>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</si>
  <si>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</si>
  <si>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</si>
  <si>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</si>
  <si>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</si>
  <si>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</si>
  <si>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</si>
  <si>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</si>
  <si>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</si>
  <si>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</si>
  <si>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</si>
  <si>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</si>
  <si>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</si>
  <si>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</si>
  <si>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</si>
  <si>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</si>
  <si>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</si>
  <si>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</si>
  <si>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</si>
  <si>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</si>
  <si>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</si>
  <si>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</si>
  <si>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</si>
  <si>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</si>
  <si>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</si>
  <si>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</si>
  <si>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</si>
  <si>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</si>
  <si>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</si>
  <si>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</si>
  <si>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</si>
  <si>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</si>
  <si>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</si>
  <si>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</si>
  <si>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</si>
  <si>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</si>
  <si>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</si>
  <si>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</si>
  <si>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</si>
  <si>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</si>
  <si>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</si>
  <si>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</si>
  <si>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</si>
  <si>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</si>
  <si>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</si>
  <si>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</si>
  <si>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</si>
  <si>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</si>
  <si>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</si>
  <si>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</si>
  <si>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</si>
  <si>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</si>
  <si>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</si>
  <si>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</si>
  <si>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</si>
  <si>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</si>
  <si>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</si>
  <si>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</si>
  <si>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</si>
  <si>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</si>
  <si>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</si>
  <si>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</si>
  <si>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</si>
  <si>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</si>
  <si>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</si>
  <si>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</si>
  <si>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</si>
  <si>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</si>
  <si>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</si>
  <si>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</si>
  <si>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</si>
  <si>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</si>
  <si>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</si>
  <si>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</si>
  <si>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</si>
  <si>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</si>
  <si>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</si>
  <si>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</si>
  <si>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</si>
  <si>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</si>
  <si>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</si>
  <si>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</si>
  <si>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</si>
  <si>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</si>
  <si>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</si>
  <si>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</si>
  <si>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</si>
  <si>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</si>
  <si>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</si>
  <si>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</si>
  <si>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</si>
  <si>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</si>
  <si>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</si>
  <si>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</si>
  <si>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</si>
  <si>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</si>
  <si>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</si>
  <si>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</si>
  <si>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</si>
  <si>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</si>
  <si>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</si>
  <si>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</si>
  <si>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</si>
  <si>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</si>
  <si>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</si>
  <si>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</si>
  <si>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</si>
  <si>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</si>
  <si>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</si>
  <si>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</si>
  <si>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</si>
  <si>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</si>
  <si>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</si>
  <si>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</si>
  <si>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</si>
  <si>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</si>
  <si>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</si>
  <si>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</si>
  <si>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</si>
  <si>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</si>
  <si>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</si>
  <si>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</si>
  <si>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</si>
  <si>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</si>
  <si>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</si>
  <si>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</si>
  <si>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</si>
  <si>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</si>
  <si>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</si>
  <si>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</si>
  <si>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</si>
  <si>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</si>
  <si>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</si>
  <si>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</si>
  <si>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</si>
  <si>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</si>
  <si>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</si>
  <si>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</si>
  <si>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</si>
  <si>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</si>
  <si>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</si>
  <si>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</si>
  <si>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</si>
  <si>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</si>
  <si>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</si>
  <si>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</si>
  <si>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</si>
  <si>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</si>
  <si>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</si>
  <si>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</si>
  <si>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</si>
  <si>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</si>
  <si>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</si>
  <si>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</si>
  <si>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</si>
  <si>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</si>
  <si>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</si>
  <si>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</si>
  <si>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</si>
  <si>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</si>
  <si>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</si>
  <si>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</si>
  <si>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</si>
  <si>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</si>
  <si>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</si>
  <si>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</si>
  <si>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</si>
  <si>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</si>
  <si>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</si>
  <si>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</si>
  <si>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</si>
  <si>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</si>
  <si>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</si>
  <si>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</si>
  <si>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</si>
  <si>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</si>
  <si>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</si>
  <si>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</si>
  <si>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</si>
  <si>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</si>
  <si>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</si>
  <si>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</si>
  <si>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</si>
  <si>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</si>
  <si>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</si>
  <si>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</si>
  <si>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</si>
  <si>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</si>
  <si>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</si>
  <si>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</si>
  <si>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</si>
  <si>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</si>
  <si>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</si>
  <si>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</si>
  <si>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</si>
  <si>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</si>
  <si>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</si>
  <si>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</si>
  <si>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</si>
  <si>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</si>
  <si>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</si>
  <si>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</si>
  <si>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</si>
  <si>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</si>
  <si>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</si>
  <si>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</si>
  <si>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</si>
  <si>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</si>
  <si>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</si>
  <si>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</si>
  <si>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</si>
  <si>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</si>
  <si>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</si>
  <si>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</si>
  <si>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</si>
  <si>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</si>
  <si>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</si>
  <si>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</si>
  <si>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</si>
  <si>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</si>
  <si>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</si>
  <si>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</si>
  <si>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</si>
  <si>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</si>
  <si>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</si>
  <si>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</si>
  <si>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</si>
  <si>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</si>
  <si>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</si>
  <si>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</si>
  <si>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</si>
  <si>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</si>
  <si>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</si>
  <si>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</si>
  <si>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</si>
  <si>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</si>
  <si>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</si>
  <si>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</si>
  <si>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</si>
  <si>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</si>
  <si>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</si>
  <si>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</si>
  <si>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</si>
  <si>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</si>
  <si>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</si>
  <si>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</si>
  <si>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</si>
  <si>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</si>
  <si>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</si>
  <si>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</si>
  <si>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</si>
  <si>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</si>
  <si>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</si>
  <si>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</si>
  <si>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</si>
  <si>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</si>
  <si>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</si>
  <si>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</si>
  <si>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</si>
  <si>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</si>
  <si>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</si>
  <si>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</si>
  <si>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</si>
  <si>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</si>
  <si>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</si>
  <si>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</si>
  <si>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</si>
  <si>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</si>
  <si>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</si>
  <si>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</si>
  <si>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</si>
  <si>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</si>
  <si>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</si>
  <si>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</si>
  <si>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</si>
  <si>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</si>
  <si>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</si>
  <si>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</si>
  <si>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</si>
  <si>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</si>
  <si>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</si>
  <si>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</si>
  <si>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</si>
  <si>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</si>
  <si>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</si>
  <si>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</si>
  <si>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</si>
  <si>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</si>
  <si>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</si>
  <si>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</si>
  <si>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</si>
  <si>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</si>
  <si>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</si>
  <si>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</si>
  <si>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</si>
  <si>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</si>
  <si>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</si>
  <si>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</si>
  <si>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</si>
  <si>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</si>
  <si>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</si>
  <si>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</si>
  <si>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</si>
  <si>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</si>
  <si>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</si>
  <si>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</si>
  <si>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</si>
  <si>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</si>
  <si>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</si>
  <si>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</si>
  <si>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</si>
  <si>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</si>
  <si>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</si>
  <si>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</si>
  <si>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</si>
  <si>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</si>
  <si>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</si>
  <si>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</si>
  <si>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</si>
  <si>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</si>
  <si>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</si>
  <si>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</si>
  <si>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</si>
  <si>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</si>
  <si>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</si>
  <si>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</si>
  <si>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</si>
  <si>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</si>
  <si>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</si>
  <si>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</si>
  <si>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</si>
  <si>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</si>
  <si>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</si>
  <si>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</si>
  <si>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</si>
  <si>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</si>
  <si>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</si>
  <si>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</si>
  <si>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</si>
  <si>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</si>
  <si>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</si>
  <si>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</si>
  <si>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</si>
  <si>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</si>
  <si>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</si>
  <si>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</si>
  <si>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</si>
  <si>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</si>
  <si>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</si>
  <si>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</si>
  <si>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</si>
  <si>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</si>
  <si>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</si>
  <si>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</si>
  <si>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</si>
  <si>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</si>
  <si>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</si>
  <si>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</si>
  <si>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</si>
  <si>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</si>
  <si>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</si>
  <si>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</si>
  <si>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</si>
  <si>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</si>
  <si>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</si>
  <si>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</si>
  <si>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</si>
  <si>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</si>
  <si>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</si>
  <si>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</si>
  <si>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</si>
  <si>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</si>
  <si>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</si>
  <si>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</si>
  <si>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</si>
  <si>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</si>
  <si>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</si>
  <si>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</si>
  <si>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</si>
  <si>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</si>
  <si>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</si>
  <si>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</si>
  <si>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</si>
  <si>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</si>
  <si>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</si>
  <si>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</si>
  <si>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</si>
  <si>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</si>
  <si>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</si>
  <si>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</si>
  <si>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</si>
  <si>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</si>
  <si>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</si>
  <si>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</si>
  <si>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</si>
  <si>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</si>
  <si>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</si>
  <si>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</si>
  <si>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</si>
  <si>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</si>
  <si>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</si>
  <si>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</si>
  <si>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</si>
  <si>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</si>
  <si>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</si>
  <si>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</si>
  <si>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</si>
  <si>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</si>
  <si>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</si>
  <si>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</si>
  <si>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</si>
  <si>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</si>
  <si>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</si>
  <si>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</si>
  <si>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</si>
  <si>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</si>
  <si>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</si>
  <si>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</si>
  <si>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</si>
  <si>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</si>
  <si>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</si>
  <si>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</si>
  <si>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</si>
  <si>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</si>
  <si>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</si>
  <si>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</si>
  <si>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</si>
  <si>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</si>
  <si>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</si>
  <si>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</si>
  <si>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</si>
  <si>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</si>
  <si>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</si>
  <si>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</si>
  <si>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</si>
  <si>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</si>
  <si>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</si>
  <si>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</si>
  <si>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</si>
  <si>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</si>
  <si>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</si>
  <si>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</si>
  <si>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</si>
  <si>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</si>
  <si>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</si>
  <si>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</si>
  <si>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</si>
  <si>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</si>
  <si>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</si>
  <si>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</si>
  <si>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</si>
  <si>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</si>
  <si>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</si>
  <si>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</si>
  <si>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</si>
  <si>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</si>
  <si>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</si>
  <si>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</si>
  <si>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</si>
  <si>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</si>
  <si>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</si>
  <si>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</si>
  <si>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</si>
  <si>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</si>
  <si>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</si>
  <si>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</si>
  <si>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</si>
  <si>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</si>
  <si>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</si>
  <si>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</si>
  <si>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</si>
  <si>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</si>
  <si>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</si>
  <si>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</si>
  <si>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</si>
  <si>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</si>
  <si>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</si>
  <si>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</si>
  <si>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</si>
  <si>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</si>
  <si>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</si>
  <si>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</si>
  <si>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</si>
  <si>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</si>
  <si>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</si>
  <si>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</si>
  <si>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</si>
  <si>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</si>
  <si>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</si>
  <si>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</si>
  <si>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</si>
  <si>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</si>
  <si>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</si>
  <si>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</si>
  <si>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</si>
  <si>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</si>
  <si>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</si>
  <si>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</si>
  <si>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</si>
  <si>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</si>
  <si>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</si>
  <si>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</si>
  <si>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</si>
  <si>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</si>
  <si>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</si>
  <si>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</si>
  <si>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</si>
  <si>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</si>
  <si>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</si>
  <si>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</si>
  <si>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</si>
  <si>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</si>
  <si>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</si>
  <si>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</si>
  <si>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</si>
  <si>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</si>
  <si>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</si>
  <si>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</si>
  <si>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</si>
  <si>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</si>
  <si>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</si>
  <si>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</si>
  <si>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</si>
  <si>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</si>
  <si>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</si>
  <si>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</si>
  <si>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</si>
  <si>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</si>
  <si>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</si>
  <si>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</si>
  <si>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</si>
  <si>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</si>
  <si>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</si>
  <si>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</si>
  <si>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</si>
  <si>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</si>
  <si>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</si>
  <si>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</si>
  <si>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</si>
  <si>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</si>
  <si>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</si>
  <si>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</si>
  <si>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</si>
  <si>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</si>
  <si>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</si>
  <si>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</si>
  <si>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</si>
  <si>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</si>
  <si>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</si>
  <si>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</si>
  <si>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</si>
  <si>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</si>
  <si>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</si>
  <si>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</si>
  <si>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</si>
  <si>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</si>
  <si>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</si>
  <si>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</si>
  <si>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</si>
  <si>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</si>
  <si>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</si>
  <si>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</si>
  <si>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</si>
  <si>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</si>
  <si>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</si>
  <si>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</si>
  <si>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</si>
  <si>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</si>
  <si>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</si>
  <si>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</si>
  <si>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</si>
  <si>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</si>
  <si>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</si>
  <si>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</si>
  <si>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</si>
  <si>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</si>
  <si>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</si>
  <si>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</si>
  <si>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</si>
  <si>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</si>
  <si>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</si>
  <si>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</si>
  <si>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</si>
  <si>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</si>
  <si>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</si>
  <si>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</si>
  <si>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</si>
  <si>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</si>
  <si>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</si>
  <si>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</si>
  <si>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</si>
  <si>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</si>
  <si>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</si>
  <si>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</si>
  <si>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</si>
  <si>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</si>
  <si>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</si>
  <si>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</si>
  <si>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</si>
  <si>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</si>
  <si>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</si>
  <si>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</si>
  <si>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</si>
  <si>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</si>
  <si>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</si>
  <si>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</si>
  <si>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</si>
  <si>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</si>
  <si>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</si>
  <si>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</si>
  <si>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</si>
  <si>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</si>
  <si>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</si>
  <si>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</si>
  <si>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</si>
  <si>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</si>
  <si>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</si>
  <si>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</si>
  <si>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</si>
  <si>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</si>
  <si>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</si>
  <si>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</si>
  <si>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</si>
  <si>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</si>
  <si>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</si>
  <si>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</si>
  <si>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</si>
  <si>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</si>
  <si>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</si>
  <si>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</si>
  <si>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</si>
  <si>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</si>
  <si>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</si>
  <si>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</si>
  <si>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</si>
  <si>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</si>
  <si>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</si>
  <si>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</si>
  <si>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</si>
  <si>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</si>
  <si>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</si>
  <si>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</si>
  <si>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</si>
  <si>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</si>
  <si>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</si>
  <si>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</si>
  <si>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</si>
  <si>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</si>
  <si>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</si>
  <si>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</si>
  <si>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</si>
  <si>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</si>
  <si>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</si>
  <si>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</si>
  <si>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</si>
  <si>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</si>
  <si>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</si>
  <si>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</si>
  <si>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</si>
  <si>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</si>
  <si>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</si>
  <si>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</si>
  <si>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</si>
  <si>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</si>
  <si>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</si>
  <si>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</si>
  <si>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</si>
  <si>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</si>
  <si>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</si>
  <si>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</si>
  <si>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</si>
  <si>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</si>
  <si>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</si>
  <si>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</si>
  <si>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</si>
  <si>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</si>
  <si>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</si>
  <si>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</si>
  <si>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</si>
  <si>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</si>
  <si>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</si>
  <si>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</si>
  <si>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</si>
  <si>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</si>
  <si>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</si>
  <si>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</si>
  <si>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</si>
  <si>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</si>
  <si>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</si>
  <si>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</si>
  <si>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</si>
  <si>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</si>
  <si>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</si>
  <si>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</si>
  <si>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</si>
  <si>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</si>
  <si>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</si>
  <si>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</si>
  <si>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</si>
  <si>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</si>
  <si>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</si>
  <si>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</si>
  <si>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</si>
  <si>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</si>
  <si>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</si>
  <si>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</si>
  <si>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</si>
  <si>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</si>
  <si>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</si>
  <si>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</si>
  <si>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</si>
  <si>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</si>
  <si>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</si>
  <si>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</si>
  <si>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</si>
  <si>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</si>
  <si>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</si>
  <si>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</si>
  <si>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</si>
  <si>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</si>
  <si>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</si>
  <si>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</si>
  <si>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</si>
  <si>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</si>
  <si>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</si>
  <si>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</si>
  <si>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</si>
  <si>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</si>
  <si>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</si>
  <si>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</si>
  <si>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</si>
  <si>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</si>
  <si>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</si>
  <si>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</si>
  <si>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</si>
  <si>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</si>
  <si>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</si>
  <si>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</si>
  <si>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</si>
  <si>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</si>
  <si>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</si>
  <si>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</si>
  <si>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</si>
  <si>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</si>
  <si>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</si>
  <si>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</si>
  <si>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</si>
  <si>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</si>
  <si>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</si>
  <si>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</si>
  <si>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</si>
  <si>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</si>
  <si>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</si>
  <si>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</si>
  <si>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</si>
  <si>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</si>
  <si>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</si>
  <si>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</si>
  <si>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</si>
  <si>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</si>
  <si>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</si>
  <si>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</si>
  <si>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</si>
  <si>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</si>
  <si>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</si>
  <si>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</si>
  <si>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</si>
  <si>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</si>
  <si>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</si>
  <si>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</si>
  <si>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</si>
  <si>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</si>
  <si>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</si>
  <si>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</si>
  <si>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</si>
  <si>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</si>
  <si>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</si>
  <si>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</si>
  <si>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</si>
  <si>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</si>
  <si>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</si>
  <si>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</si>
  <si>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</si>
  <si>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</si>
  <si>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</si>
  <si>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</si>
  <si>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</si>
  <si>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</si>
  <si>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</si>
  <si>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</si>
  <si>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</si>
  <si>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</si>
  <si>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</si>
  <si>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</si>
  <si>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</si>
  <si>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</si>
  <si>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</si>
  <si>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</si>
  <si>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</si>
  <si>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</si>
  <si>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</si>
  <si>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</si>
  <si>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</si>
  <si>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</si>
  <si>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</si>
  <si>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</si>
  <si>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</si>
  <si>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</si>
  <si>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</si>
  <si>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</si>
  <si>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</si>
  <si>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</si>
  <si>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</si>
  <si>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</si>
  <si>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</si>
  <si>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</si>
  <si>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</si>
  <si>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</si>
  <si>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</si>
  <si>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</si>
  <si>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</si>
  <si>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</si>
  <si>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</si>
  <si>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</si>
  <si>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</si>
  <si>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</si>
  <si>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</si>
  <si>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</si>
  <si>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</si>
  <si>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</si>
  <si>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</si>
  <si>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</si>
  <si>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</si>
  <si>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</si>
  <si>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</si>
  <si>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</si>
  <si>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</si>
  <si>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</si>
  <si>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</si>
  <si>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</si>
  <si>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</si>
  <si>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</si>
  <si>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</si>
  <si>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</si>
  <si>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</si>
  <si>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</si>
  <si>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</si>
  <si>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</si>
  <si>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</si>
  <si>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</si>
  <si>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</si>
  <si>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</si>
  <si>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</si>
  <si>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</si>
  <si>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</si>
  <si>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</si>
  <si>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</si>
  <si>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</si>
  <si>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</si>
  <si>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</si>
  <si>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</si>
  <si>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</si>
  <si>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</si>
  <si>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</si>
  <si>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</si>
  <si>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</si>
  <si>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</si>
  <si>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</si>
  <si>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</si>
  <si>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</si>
  <si>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</si>
  <si>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</si>
  <si>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</si>
  <si>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</si>
  <si>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</si>
  <si>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</si>
  <si>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</si>
  <si>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</si>
  <si>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</si>
  <si>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</si>
  <si>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</si>
  <si>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</si>
  <si>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</si>
  <si>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</si>
  <si>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</si>
  <si>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</si>
  <si>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</si>
  <si>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</si>
  <si>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</si>
  <si>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</si>
  <si>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</si>
  <si>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</si>
  <si>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</si>
  <si>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</si>
  <si>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</si>
  <si>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</si>
  <si>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</si>
  <si>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</si>
  <si>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</si>
  <si>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</si>
  <si>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</si>
  <si>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</si>
  <si>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</si>
  <si>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</si>
  <si>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</si>
  <si>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</si>
  <si>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</si>
  <si>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</si>
  <si>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</si>
  <si>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</si>
  <si>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</si>
  <si>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</si>
  <si>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</si>
  <si>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</si>
  <si>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</si>
  <si>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</si>
  <si>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</si>
  <si>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</si>
  <si>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</si>
  <si>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</si>
  <si>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</si>
  <si>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</si>
  <si>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</si>
  <si>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</si>
  <si>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</si>
  <si>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</si>
  <si>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</si>
  <si>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</si>
  <si>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</si>
  <si>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</si>
  <si>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</si>
  <si>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</si>
  <si>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</si>
  <si>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</si>
  <si>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</si>
  <si>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</si>
  <si>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</si>
  <si>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</si>
  <si>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</si>
  <si>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</si>
  <si>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</si>
  <si>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</si>
  <si>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</si>
  <si>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</si>
  <si>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</si>
  <si>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</si>
  <si>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</si>
  <si>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</si>
  <si>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</si>
  <si>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</si>
  <si>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</si>
  <si>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</si>
  <si>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</si>
  <si>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</si>
  <si>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</si>
  <si>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</si>
  <si>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</si>
  <si>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</si>
  <si>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</si>
  <si>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</si>
  <si>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</si>
  <si>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</si>
  <si>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</si>
  <si>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</si>
  <si>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</si>
  <si>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</si>
  <si>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</si>
  <si>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</si>
  <si>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</si>
  <si>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</si>
  <si>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</si>
  <si>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</si>
  <si>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</si>
  <si>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</si>
  <si>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</si>
  <si>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</si>
  <si>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</si>
  <si>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</si>
  <si>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</si>
  <si>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</si>
  <si>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</si>
  <si>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</si>
  <si>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</si>
  <si>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</si>
  <si>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</si>
  <si>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</si>
  <si>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</si>
  <si>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</si>
  <si>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</si>
  <si>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</si>
  <si>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</si>
  <si>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</si>
  <si>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</si>
  <si>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</si>
  <si>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</si>
  <si>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</si>
  <si>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</si>
  <si>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</si>
  <si>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</si>
  <si>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</si>
  <si>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</si>
  <si>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</si>
  <si>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</si>
  <si>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</si>
  <si>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</si>
  <si>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</si>
  <si>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</si>
  <si>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</si>
  <si>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</si>
  <si>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</si>
  <si>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</si>
  <si>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</si>
  <si>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</si>
  <si>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</si>
  <si>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</si>
  <si>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</si>
  <si>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</si>
  <si>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</si>
  <si>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</si>
  <si>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</si>
  <si>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</si>
  <si>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</si>
  <si>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</si>
  <si>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</si>
  <si>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</si>
  <si>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</si>
  <si>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</si>
  <si>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</si>
  <si>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</si>
  <si>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</si>
  <si>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</si>
  <si>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</si>
  <si>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</si>
  <si>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</si>
  <si>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</si>
  <si>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</si>
  <si>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</si>
  <si>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</si>
  <si>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</si>
  <si>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</si>
  <si>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</si>
  <si>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</si>
  <si>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</si>
  <si>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</si>
  <si>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</si>
  <si>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</si>
  <si>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</si>
  <si>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</si>
  <si>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</si>
  <si>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</si>
  <si>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</si>
  <si>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</si>
  <si>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</si>
  <si>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</si>
  <si>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</si>
  <si>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</si>
  <si>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</si>
  <si>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</si>
  <si>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</si>
  <si>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</si>
  <si>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</si>
  <si>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</si>
  <si>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</si>
  <si>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</si>
  <si>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</si>
  <si>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</si>
  <si>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</si>
  <si>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</si>
  <si>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</si>
  <si>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</si>
  <si>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</si>
  <si>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</si>
  <si>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</si>
  <si>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</si>
  <si>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</si>
  <si>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</si>
  <si>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</si>
  <si>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</si>
  <si>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</si>
  <si>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</si>
  <si>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</si>
  <si>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</si>
  <si>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</si>
  <si>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</si>
  <si>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</si>
  <si>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</si>
  <si>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</si>
  <si>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</si>
  <si>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</si>
  <si>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</si>
  <si>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</si>
  <si>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</si>
  <si>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</si>
  <si>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</si>
  <si>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</si>
  <si>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</si>
  <si>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</si>
  <si>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</si>
  <si>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</si>
  <si>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</si>
  <si>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</si>
  <si>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</si>
  <si>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</si>
  <si>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</si>
  <si>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</si>
  <si>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</si>
  <si>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</si>
  <si>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</si>
  <si>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</si>
  <si>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</si>
  <si>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</si>
  <si>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</si>
  <si>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</si>
  <si>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</si>
  <si>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</si>
  <si>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</si>
  <si>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</si>
  <si>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</si>
  <si>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</si>
  <si>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</si>
  <si>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</si>
  <si>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</si>
  <si>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</si>
  <si>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</si>
  <si>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</si>
  <si>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</si>
  <si>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</si>
  <si>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</si>
  <si>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</si>
  <si>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</si>
  <si>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</si>
  <si>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</si>
  <si>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</si>
  <si>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</si>
  <si>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</si>
  <si>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</si>
  <si>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</si>
  <si>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</si>
  <si>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</si>
  <si>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</si>
  <si>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</si>
  <si>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</si>
  <si>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</si>
  <si>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</si>
  <si>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</si>
  <si>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</si>
  <si>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</si>
  <si>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</si>
  <si>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</si>
  <si>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</si>
  <si>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</si>
  <si>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</si>
  <si>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</si>
  <si>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</si>
  <si>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</si>
  <si>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</si>
  <si>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</si>
  <si>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</si>
  <si>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</si>
  <si>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</si>
  <si>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</si>
  <si>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</si>
  <si>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</si>
  <si>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</si>
  <si>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</si>
  <si>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</si>
  <si>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</si>
  <si>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</si>
  <si>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</si>
  <si>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</si>
  <si>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</si>
  <si>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</si>
  <si>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</si>
  <si>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</si>
  <si>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</si>
  <si>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</si>
  <si>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</si>
  <si>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</si>
  <si>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</si>
  <si>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</si>
  <si>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</si>
  <si>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</si>
  <si>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</si>
  <si>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</si>
  <si>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</si>
  <si>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</si>
  <si>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</si>
  <si>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</si>
  <si>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</si>
  <si>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</si>
  <si>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</si>
  <si>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</si>
  <si>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</si>
  <si>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</si>
  <si>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</si>
  <si>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</si>
  <si>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</si>
  <si>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</si>
  <si>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</si>
  <si>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</si>
  <si>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</si>
  <si>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</si>
  <si>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</si>
  <si>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</si>
  <si>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</si>
  <si>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</si>
  <si>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</si>
  <si>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</si>
  <si>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</si>
  <si>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</si>
  <si>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</si>
  <si>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</si>
  <si>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</si>
  <si>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</si>
  <si>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</si>
  <si>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</si>
  <si>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</si>
  <si>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</si>
  <si>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</si>
  <si>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</si>
  <si>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</si>
  <si>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</si>
  <si>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</si>
  <si>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</si>
  <si>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</si>
  <si>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</si>
  <si>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</si>
  <si>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</si>
  <si>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</si>
  <si>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</si>
  <si>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</si>
  <si>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</si>
  <si>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</si>
  <si>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</si>
  <si>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</si>
  <si>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</si>
  <si>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</si>
  <si>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</si>
  <si>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</si>
  <si>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</si>
  <si>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</si>
  <si>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</si>
  <si>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</si>
  <si>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</si>
  <si>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</si>
  <si>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</si>
  <si>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</si>
  <si>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</si>
  <si>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</si>
  <si>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</si>
  <si>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</si>
  <si>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</si>
  <si>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</si>
  <si>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</si>
  <si>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</si>
  <si>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</si>
  <si>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</si>
  <si>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</si>
  <si>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</si>
  <si>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</si>
  <si>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</si>
  <si>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</si>
  <si>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</si>
  <si>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</si>
  <si>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</si>
  <si>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</si>
  <si>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</si>
  <si>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</si>
  <si>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</si>
  <si>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</si>
  <si>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</si>
  <si>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</si>
  <si>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</si>
  <si>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</si>
  <si>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</si>
  <si>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</si>
  <si>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</si>
  <si>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</si>
  <si>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</si>
  <si>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</si>
  <si>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</si>
  <si>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</si>
  <si>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</si>
  <si>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</si>
  <si>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</si>
  <si>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</si>
  <si>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</si>
  <si>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</si>
  <si>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</si>
  <si>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</si>
  <si>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</si>
  <si>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</si>
  <si>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</si>
  <si>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</si>
  <si>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</si>
  <si>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</si>
  <si>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</si>
  <si>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</si>
  <si>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</si>
  <si>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</si>
  <si>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</si>
  <si>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</si>
  <si>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</si>
  <si>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</si>
  <si>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</si>
  <si>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</si>
  <si>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</si>
  <si>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</si>
  <si>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</si>
  <si>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</si>
  <si>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</si>
  <si>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</si>
  <si>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</si>
  <si>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</si>
  <si>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</si>
  <si>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</si>
  <si>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</si>
  <si>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</si>
  <si>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</si>
  <si>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</si>
  <si>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</si>
  <si>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</si>
  <si>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</si>
  <si>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</si>
  <si>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</si>
  <si>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</si>
  <si>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</si>
  <si>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</si>
  <si>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</si>
  <si>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</si>
  <si>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</si>
  <si>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</si>
  <si>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</si>
  <si>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</si>
  <si>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</si>
  <si>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</si>
  <si>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</si>
  <si>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</si>
  <si>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</si>
  <si>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</si>
  <si>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</si>
  <si>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</si>
  <si>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</si>
  <si>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</si>
  <si>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</si>
  <si>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</si>
  <si>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</si>
  <si>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</si>
  <si>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</si>
  <si>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</si>
  <si>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</si>
  <si>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</si>
  <si>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</si>
  <si>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</si>
  <si>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</si>
  <si>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</si>
  <si>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</si>
  <si>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</si>
  <si>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</si>
  <si>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</si>
  <si>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</si>
  <si>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</si>
  <si>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</si>
  <si>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</si>
  <si>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</si>
  <si>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</si>
  <si>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</si>
  <si>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</si>
  <si>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</si>
  <si>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</si>
  <si>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</si>
  <si>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</si>
  <si>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</si>
  <si>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</si>
  <si>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</si>
  <si>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</si>
  <si>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</si>
  <si>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</si>
  <si>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</si>
  <si>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</si>
  <si>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</si>
  <si>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</si>
  <si>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</si>
  <si>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</si>
  <si>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</si>
  <si>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</si>
  <si>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</si>
  <si>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</si>
  <si>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</si>
  <si>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</si>
  <si>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</si>
  <si>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</si>
  <si>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</si>
  <si>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</si>
  <si>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</si>
  <si>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</si>
  <si>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</si>
  <si>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</si>
  <si>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</si>
  <si>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</si>
  <si>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</si>
  <si>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</si>
  <si>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</si>
  <si>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</si>
  <si>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</si>
  <si>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</si>
  <si>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</si>
  <si>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</si>
  <si>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</si>
  <si>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</si>
  <si>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</si>
  <si>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</si>
  <si>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</si>
  <si>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</si>
  <si>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</si>
  <si>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</si>
  <si>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</si>
  <si>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</si>
  <si>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</si>
  <si>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</si>
  <si>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</si>
  <si>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</si>
  <si>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</si>
  <si>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</si>
  <si>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</si>
  <si>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</si>
  <si>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</si>
  <si>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</si>
  <si>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</si>
  <si>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</si>
  <si>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</si>
  <si>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</si>
  <si>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</si>
  <si>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</si>
  <si>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</si>
  <si>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</si>
  <si>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</si>
  <si>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</si>
  <si>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</si>
  <si>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</si>
  <si>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</si>
  <si>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</si>
  <si>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</si>
  <si>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</si>
  <si>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</si>
  <si>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</si>
  <si>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</si>
  <si>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</si>
  <si>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</si>
  <si>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</si>
  <si>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</si>
  <si>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</si>
  <si>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</si>
  <si>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</si>
  <si>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</si>
  <si>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</si>
  <si>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</si>
  <si>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</si>
  <si>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</si>
  <si>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</si>
  <si>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</si>
  <si>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</si>
  <si>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</si>
  <si>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</si>
  <si>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</si>
  <si>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</si>
  <si>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</si>
  <si>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</si>
  <si>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</si>
  <si>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</si>
  <si>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</si>
  <si>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</si>
  <si>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</si>
  <si>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</si>
  <si>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</si>
  <si>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</si>
  <si>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</si>
  <si>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</si>
  <si>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</si>
  <si>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</si>
  <si>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</si>
  <si>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</si>
  <si>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</si>
  <si>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</si>
  <si>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</si>
  <si>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</si>
  <si>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</si>
  <si>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</si>
  <si>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</si>
  <si>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</si>
  <si>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</si>
  <si>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</si>
  <si>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</si>
  <si>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</si>
  <si>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</si>
  <si>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</si>
  <si>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</si>
  <si>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</si>
  <si>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</si>
  <si>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</si>
  <si>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</si>
  <si>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</si>
  <si>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</si>
  <si>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</si>
  <si>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</si>
  <si>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</si>
  <si>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</si>
  <si>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</si>
  <si>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</si>
  <si>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</si>
  <si>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</si>
  <si>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</si>
  <si>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</si>
  <si>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</si>
  <si>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</si>
  <si>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</si>
  <si>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</si>
  <si>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</si>
  <si>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</si>
  <si>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</si>
  <si>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</si>
  <si>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</si>
  <si>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</si>
  <si>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</si>
  <si>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</si>
  <si>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</si>
  <si>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</si>
  <si>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</si>
  <si>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</si>
  <si>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</si>
  <si>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</si>
  <si>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</si>
  <si>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</si>
  <si>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</si>
  <si>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</si>
  <si>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</si>
  <si>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</si>
  <si>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</si>
  <si>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</si>
  <si>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</si>
  <si>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</si>
  <si>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</si>
  <si>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</si>
  <si>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</si>
  <si>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</si>
  <si>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</si>
  <si>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</si>
  <si>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</si>
  <si>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</si>
  <si>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</si>
  <si>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</si>
  <si>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</si>
  <si>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</si>
  <si>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</si>
  <si>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</si>
  <si>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</si>
  <si>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</si>
  <si>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</si>
  <si>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</si>
  <si>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</si>
  <si>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</si>
  <si>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</si>
  <si>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</si>
  <si>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</si>
  <si>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</si>
  <si>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</si>
  <si>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</si>
  <si>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</si>
  <si>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</si>
  <si>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</si>
  <si>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</si>
  <si>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</si>
  <si>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</si>
  <si>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</si>
  <si>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</si>
  <si>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</si>
  <si>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</si>
  <si>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</si>
  <si>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</si>
  <si>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</si>
  <si>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</si>
  <si>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</si>
  <si>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</si>
  <si>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</si>
  <si>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</si>
  <si>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</si>
  <si>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</si>
  <si>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</si>
  <si>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</si>
  <si>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</si>
  <si>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</si>
  <si>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</si>
  <si>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</si>
  <si>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</si>
  <si>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</si>
  <si>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</si>
  <si>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</si>
  <si>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</si>
  <si>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</si>
  <si>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</si>
  <si>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</si>
  <si>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</si>
  <si>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</si>
  <si>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</si>
  <si>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</si>
  <si>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</si>
  <si>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</si>
  <si>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</si>
  <si>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</si>
  <si>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</si>
  <si>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</si>
  <si>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</si>
  <si>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</si>
  <si>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</si>
  <si>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</si>
  <si>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</si>
  <si>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</si>
  <si>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</si>
  <si>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</si>
  <si>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</si>
  <si>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</si>
  <si>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</si>
  <si>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</si>
  <si>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</si>
  <si>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</si>
  <si>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</si>
  <si>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</si>
  <si>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</si>
  <si>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</si>
  <si>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</si>
  <si>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</si>
  <si>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</si>
  <si>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</si>
  <si>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</si>
  <si>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</si>
  <si>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</si>
  <si>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</si>
  <si>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</si>
  <si>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</si>
  <si>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</si>
  <si>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</si>
  <si>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</si>
  <si>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</si>
  <si>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</si>
  <si>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</si>
  <si>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</si>
  <si>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</si>
  <si>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</si>
  <si>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</si>
  <si>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</si>
  <si>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</si>
  <si>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</si>
  <si>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</si>
  <si>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</si>
  <si>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</si>
  <si>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</si>
  <si>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</si>
  <si>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</si>
  <si>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</si>
  <si>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</si>
  <si>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</si>
  <si>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</si>
  <si>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</si>
  <si>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</si>
  <si>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</si>
  <si>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</si>
  <si>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</si>
  <si>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</si>
  <si>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</si>
  <si>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</si>
  <si>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</si>
  <si>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</si>
  <si>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</si>
  <si>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</si>
  <si>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</si>
  <si>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</si>
  <si>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</si>
  <si>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</si>
  <si>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</si>
  <si>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</si>
  <si>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</si>
  <si>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</si>
  <si>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</si>
  <si>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</si>
  <si>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</si>
  <si>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</si>
  <si>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</si>
  <si>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</si>
  <si>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</si>
  <si>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</si>
  <si>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</si>
  <si>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</si>
  <si>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</si>
  <si>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</si>
  <si>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</si>
  <si>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</si>
  <si>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</si>
  <si>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</si>
  <si>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</si>
  <si>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</si>
  <si>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</si>
  <si>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</si>
  <si>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</si>
  <si>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</si>
  <si>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</si>
  <si>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</si>
  <si>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</si>
  <si>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</si>
  <si>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</si>
  <si>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</si>
  <si>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</si>
  <si>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</si>
  <si>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</si>
  <si>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</si>
  <si>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</si>
  <si>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</si>
  <si>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</si>
  <si>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</si>
  <si>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</si>
  <si>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</si>
  <si>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</si>
  <si>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</si>
  <si>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</si>
  <si>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</si>
  <si>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</si>
  <si>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</si>
  <si>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</si>
  <si>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</si>
  <si>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</si>
  <si>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</si>
  <si>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</si>
  <si>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</si>
  <si>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</si>
  <si>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</si>
  <si>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</si>
  <si>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</si>
  <si>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</si>
  <si>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</si>
  <si>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</si>
  <si>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</si>
  <si>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</si>
  <si>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</si>
  <si>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</si>
  <si>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</si>
  <si>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</si>
  <si>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</si>
  <si>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</si>
  <si>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</si>
  <si>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</si>
  <si>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</si>
  <si>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</si>
  <si>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</si>
  <si>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</si>
  <si>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</si>
  <si>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</si>
  <si>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</si>
  <si>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</si>
  <si>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</si>
  <si>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</si>
  <si>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</si>
  <si>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</si>
  <si>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</si>
  <si>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</si>
  <si>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</si>
  <si>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</si>
  <si>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</si>
  <si>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</si>
  <si>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</si>
  <si>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</si>
  <si>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</si>
  <si>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</si>
  <si>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</si>
  <si>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</si>
  <si>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</si>
  <si>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</si>
  <si>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</si>
  <si>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</si>
  <si>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</si>
  <si>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</si>
  <si>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</si>
  <si>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</si>
  <si>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</si>
  <si>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</si>
  <si>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</si>
  <si>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</si>
  <si>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</si>
  <si>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</si>
  <si>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</si>
  <si>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</si>
  <si>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</si>
  <si>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</si>
  <si>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</si>
  <si>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</si>
  <si>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</si>
  <si>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</si>
  <si>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</si>
  <si>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</si>
  <si>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</si>
  <si>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</si>
  <si>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</si>
  <si>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</si>
  <si>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</si>
  <si>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</si>
  <si>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</si>
  <si>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</si>
  <si>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</si>
  <si>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</si>
  <si>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</si>
  <si>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</si>
  <si>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</si>
  <si>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</si>
  <si>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</si>
  <si>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</si>
  <si>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</si>
  <si>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</si>
  <si>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</si>
  <si>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</si>
  <si>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</si>
  <si>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</si>
  <si>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</si>
  <si>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</si>
  <si>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</si>
  <si>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</si>
  <si>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</si>
  <si>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</si>
  <si>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</si>
  <si>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</si>
  <si>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</si>
  <si>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</si>
  <si>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</si>
  <si>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</si>
  <si>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</si>
  <si>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</si>
  <si>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</si>
  <si>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</si>
  <si>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</si>
  <si>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</si>
  <si>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</si>
  <si>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</si>
  <si>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</si>
  <si>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</si>
  <si>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</si>
  <si>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</si>
  <si>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</si>
  <si>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</si>
  <si>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</si>
  <si>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</si>
  <si>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</si>
  <si>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</si>
  <si>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</si>
  <si>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</si>
  <si>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</si>
  <si>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</si>
  <si>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</si>
  <si>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</si>
  <si>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</si>
  <si>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</si>
  <si>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</si>
  <si>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</si>
  <si>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</si>
  <si>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</si>
  <si>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</si>
  <si>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</si>
  <si>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</si>
  <si>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</si>
  <si>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</si>
  <si>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</si>
  <si>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</si>
  <si>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</si>
  <si>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</si>
  <si>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</si>
  <si>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</si>
  <si>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</si>
  <si>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</si>
  <si>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</si>
  <si>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</si>
  <si>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</si>
  <si>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</si>
  <si>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</si>
  <si>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</si>
  <si>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</si>
  <si>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</si>
  <si>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</si>
  <si>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</si>
  <si>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</si>
  <si>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</si>
  <si>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</si>
  <si>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</si>
  <si>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</si>
  <si>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</si>
  <si>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</si>
  <si>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</si>
  <si>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</si>
  <si>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</si>
  <si>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</si>
  <si>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</si>
  <si>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</si>
  <si>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</si>
  <si>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</si>
  <si>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</si>
  <si>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</si>
  <si>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</si>
  <si>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</si>
  <si>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</si>
  <si>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</si>
  <si>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</si>
  <si>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</si>
  <si>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</si>
  <si>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</si>
  <si>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</si>
  <si>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</si>
  <si>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</si>
  <si>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</si>
  <si>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</si>
  <si>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</si>
  <si>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</si>
  <si>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</si>
  <si>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</si>
  <si>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</si>
  <si>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</si>
  <si>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</si>
  <si>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</si>
  <si>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</si>
  <si>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</si>
  <si>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</si>
  <si>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</si>
  <si>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</si>
  <si>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</si>
  <si>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</si>
  <si>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</si>
  <si>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</si>
  <si>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</si>
  <si>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</si>
  <si>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</si>
  <si>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</si>
  <si>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</si>
  <si>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</si>
  <si>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</si>
  <si>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</si>
  <si>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</si>
  <si>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</si>
  <si>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</si>
  <si>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</si>
  <si>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</si>
  <si>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</si>
  <si>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</si>
  <si>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</si>
  <si>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</si>
  <si>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</si>
  <si>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</si>
  <si>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</si>
  <si>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</si>
  <si>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</si>
  <si>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</si>
  <si>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</si>
  <si>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</si>
  <si>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</si>
  <si>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</si>
  <si>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</si>
  <si>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</si>
  <si>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</si>
  <si>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</si>
  <si>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</si>
  <si>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</si>
  <si>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</si>
  <si>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</si>
  <si>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</si>
  <si>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</si>
  <si>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</si>
  <si>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</si>
  <si>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</si>
  <si>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</si>
  <si>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</si>
  <si>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</si>
  <si>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</si>
  <si>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</si>
  <si>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</si>
  <si>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</si>
  <si>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</si>
  <si>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</si>
  <si>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</si>
  <si>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</si>
  <si>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</si>
  <si>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</si>
  <si>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</si>
  <si>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</si>
  <si>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</si>
  <si>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</si>
  <si>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</si>
  <si>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</si>
  <si>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</si>
  <si>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</si>
  <si>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</si>
  <si>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</si>
  <si>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</si>
  <si>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</si>
  <si>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</si>
  <si>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</si>
  <si>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</si>
  <si>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</si>
  <si>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</si>
  <si>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</si>
  <si>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</si>
  <si>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</si>
  <si>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</si>
  <si>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</si>
  <si>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</si>
  <si>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</si>
  <si>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</si>
  <si>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</si>
  <si>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</si>
  <si>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</si>
  <si>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</si>
  <si>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</si>
  <si>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</si>
  <si>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</si>
  <si>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</si>
  <si>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</si>
  <si>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</si>
  <si>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</si>
  <si>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</si>
  <si>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</si>
  <si>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</si>
  <si>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</si>
  <si>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</si>
  <si>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</si>
  <si>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</si>
  <si>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</si>
  <si>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</si>
  <si>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</si>
  <si>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</si>
  <si>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</si>
  <si>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</si>
  <si>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</si>
  <si>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</si>
  <si>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</si>
  <si>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</si>
  <si>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</si>
  <si>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</si>
  <si>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</si>
  <si>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</si>
  <si>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</si>
  <si>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</si>
  <si>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</si>
  <si>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</si>
  <si>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</si>
  <si>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</si>
  <si>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</si>
  <si>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</si>
  <si>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</si>
  <si>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</si>
  <si>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</si>
  <si>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</si>
  <si>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</si>
  <si>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</si>
  <si>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</si>
  <si>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</si>
  <si>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</si>
  <si>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</si>
  <si>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</si>
  <si>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</si>
  <si>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</si>
  <si>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</si>
  <si>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</si>
  <si>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</si>
  <si>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</si>
  <si>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</si>
  <si>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</si>
  <si>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</si>
  <si>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</si>
  <si>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</si>
  <si>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</si>
  <si>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</si>
  <si>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</si>
  <si>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</si>
  <si>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</si>
  <si>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</si>
  <si>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</si>
  <si>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</si>
  <si>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</si>
  <si>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</si>
  <si>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</si>
  <si>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</si>
  <si>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</si>
  <si>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</si>
  <si>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</si>
  <si>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</si>
  <si>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</si>
  <si>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</si>
  <si>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</si>
  <si>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</si>
  <si>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</si>
  <si>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</si>
  <si>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</si>
  <si>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</si>
  <si>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</si>
  <si>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</si>
  <si>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</si>
  <si>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</si>
  <si>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</si>
  <si>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</si>
  <si>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</si>
  <si>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</si>
  <si>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</si>
  <si>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</si>
  <si>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</si>
  <si>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</si>
  <si>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</si>
  <si>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</si>
  <si>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</si>
  <si>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</si>
  <si>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</si>
  <si>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</si>
  <si>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</si>
  <si>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</si>
  <si>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</si>
  <si>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</si>
  <si>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</si>
  <si>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</si>
  <si>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</si>
  <si>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</si>
  <si>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</si>
  <si>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</si>
  <si>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</si>
  <si>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</si>
  <si>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</si>
  <si>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</si>
  <si>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</si>
  <si>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</si>
  <si>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</si>
  <si>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</si>
  <si>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</si>
  <si>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</si>
  <si>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</si>
  <si>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</si>
  <si>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</si>
  <si>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</si>
  <si>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</si>
  <si>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</si>
  <si>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</si>
  <si>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</si>
  <si>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</si>
  <si>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</si>
  <si>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</si>
  <si>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</si>
  <si>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</si>
  <si>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</si>
  <si>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</si>
  <si>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</si>
  <si>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</si>
  <si>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</si>
  <si>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</si>
  <si>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</si>
  <si>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</si>
  <si>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</si>
  <si>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</si>
  <si>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</si>
  <si>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</si>
  <si>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</si>
  <si>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</si>
  <si>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</si>
  <si>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</si>
  <si>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</si>
  <si>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</si>
  <si>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</si>
  <si>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</si>
  <si>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</si>
  <si>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</si>
  <si>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</si>
  <si>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</si>
  <si>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</si>
  <si>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</si>
  <si>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</si>
  <si>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</si>
  <si>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</si>
  <si>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</si>
  <si>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</si>
  <si>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</si>
  <si>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</si>
  <si>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</si>
  <si>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</si>
  <si>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</si>
  <si>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</si>
  <si>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</si>
  <si>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</si>
  <si>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</si>
  <si>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</si>
  <si>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</si>
  <si>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</si>
  <si>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</si>
  <si>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</si>
  <si>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</si>
  <si>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</si>
  <si>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</si>
  <si>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</si>
  <si>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</si>
  <si>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</si>
  <si>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</si>
  <si>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</si>
  <si>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</si>
  <si>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</si>
  <si>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</si>
  <si>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</si>
  <si>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</si>
  <si>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</si>
  <si>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</si>
  <si>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</si>
  <si>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</si>
  <si>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</si>
  <si>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</si>
  <si>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</si>
  <si>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</si>
  <si>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</si>
  <si>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</si>
  <si>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</si>
  <si>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</si>
  <si>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</si>
  <si>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</si>
  <si>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</si>
  <si>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</si>
  <si>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</si>
  <si>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</si>
  <si>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</si>
  <si>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</si>
  <si>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</si>
  <si>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</si>
  <si>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</si>
  <si>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</si>
  <si>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</si>
  <si>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</si>
  <si>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</si>
  <si>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</si>
  <si>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</si>
  <si>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</si>
  <si>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</si>
  <si>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</si>
  <si>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</si>
  <si>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</si>
  <si>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</si>
  <si>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</si>
  <si>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</si>
  <si>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</si>
  <si>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</si>
  <si>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</si>
  <si>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</si>
  <si>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</si>
  <si>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</si>
  <si>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</si>
  <si>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</si>
  <si>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</si>
  <si>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</si>
  <si>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</si>
  <si>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</si>
  <si>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</si>
  <si>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</si>
  <si>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</si>
  <si>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</si>
  <si>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</si>
  <si>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</si>
  <si>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</si>
  <si>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</si>
  <si>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</si>
  <si>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</si>
  <si>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</si>
  <si>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</si>
  <si>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</si>
  <si>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</si>
  <si>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</si>
  <si>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</si>
  <si>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</si>
  <si>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</si>
  <si>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</si>
  <si>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</si>
  <si>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</si>
  <si>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</si>
  <si>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</si>
  <si>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</si>
  <si>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</si>
  <si>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</si>
  <si>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</si>
  <si>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</si>
  <si>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</si>
  <si>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</si>
  <si>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</si>
  <si>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</si>
  <si>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</si>
  <si>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</si>
  <si>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</si>
  <si>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</si>
  <si>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</si>
  <si>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</si>
  <si>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</si>
  <si>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</si>
  <si>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</si>
  <si>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</si>
  <si>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</si>
  <si>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</si>
  <si>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</si>
  <si>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</si>
  <si>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</si>
  <si>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</si>
  <si>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</si>
  <si>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</si>
  <si>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</si>
  <si>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</si>
  <si>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</si>
  <si>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</si>
  <si>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</si>
  <si>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</si>
  <si>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</si>
  <si>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</si>
  <si>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</si>
  <si>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</si>
  <si>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</si>
  <si>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</si>
  <si>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</si>
  <si>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</si>
  <si>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</si>
  <si>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</si>
  <si>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</si>
  <si>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</si>
  <si>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</si>
  <si>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</si>
  <si>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</si>
  <si>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</si>
  <si>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</si>
  <si>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</si>
  <si>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</si>
  <si>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</si>
  <si>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</si>
  <si>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</si>
  <si>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</si>
  <si>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</si>
  <si>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</si>
  <si>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</si>
  <si>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</si>
  <si>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</si>
  <si>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</si>
  <si>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</si>
  <si>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</si>
  <si>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</si>
  <si>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</si>
  <si>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</si>
  <si>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</si>
  <si>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</si>
  <si>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</si>
  <si>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</si>
  <si>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</si>
  <si>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</si>
  <si>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</si>
  <si>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</si>
  <si>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</si>
  <si>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</si>
  <si>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</si>
  <si>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</si>
  <si>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</si>
  <si>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</si>
  <si>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</si>
  <si>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</si>
  <si>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</si>
  <si>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</si>
  <si>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</si>
  <si>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</si>
  <si>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</si>
  <si>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</si>
  <si>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</si>
  <si>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</si>
  <si>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</si>
  <si>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</si>
  <si>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</si>
  <si>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</si>
  <si>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</si>
  <si>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</si>
  <si>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</si>
  <si>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</si>
  <si>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</si>
  <si>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</si>
  <si>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</si>
  <si>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</si>
  <si>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</si>
  <si>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</si>
  <si>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</si>
  <si>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</si>
  <si>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</si>
  <si>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</si>
  <si>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</si>
  <si>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</si>
  <si>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</si>
  <si>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</si>
  <si>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</si>
  <si>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</si>
  <si>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</si>
  <si>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</si>
  <si>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</si>
  <si>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</si>
  <si>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</si>
  <si>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</si>
  <si>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</si>
  <si>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</si>
  <si>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</si>
  <si>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</si>
  <si>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</si>
  <si>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</si>
  <si>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</si>
  <si>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</si>
  <si>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</si>
  <si>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</si>
  <si>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</si>
  <si>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</si>
  <si>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</si>
  <si>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</si>
  <si>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</si>
  <si>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</si>
  <si>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</si>
  <si>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</si>
  <si>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</si>
  <si>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</si>
  <si>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</si>
  <si>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</si>
  <si>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</si>
  <si>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</si>
  <si>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</si>
  <si>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</si>
  <si>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</si>
  <si>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</si>
  <si>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</si>
  <si>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</si>
  <si>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</si>
  <si>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</si>
  <si>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</si>
  <si>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</si>
  <si>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</si>
  <si>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</si>
  <si>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</si>
  <si>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</si>
  <si>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</si>
  <si>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</si>
  <si>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</si>
  <si>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</si>
  <si>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</si>
  <si>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</si>
  <si>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</si>
  <si>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</si>
  <si>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</si>
  <si>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</si>
  <si>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</si>
  <si>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</si>
  <si>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</si>
  <si>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</si>
  <si>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</si>
  <si>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</si>
  <si>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</si>
  <si>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</si>
  <si>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</si>
  <si>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</si>
  <si>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</si>
  <si>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</si>
  <si>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</si>
  <si>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</si>
  <si>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</si>
  <si>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</si>
  <si>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</si>
  <si>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</si>
  <si>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</si>
  <si>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</si>
  <si>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</si>
  <si>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</si>
  <si>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</si>
  <si>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</si>
  <si>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</si>
  <si>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</si>
  <si>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</si>
  <si>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</si>
  <si>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</si>
  <si>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</si>
  <si>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</si>
  <si>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</si>
  <si>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</si>
  <si>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</si>
  <si>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</si>
  <si>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</si>
  <si>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</si>
  <si>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</si>
  <si>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</si>
  <si>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</si>
  <si>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</si>
  <si>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</si>
  <si>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</si>
  <si>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</si>
  <si>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</si>
  <si>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</si>
  <si>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</si>
  <si>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</si>
  <si>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</si>
  <si>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</si>
  <si>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</si>
  <si>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</si>
  <si>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</si>
  <si>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</si>
  <si>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</si>
  <si>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</si>
  <si>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</si>
  <si>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</si>
  <si>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</si>
  <si>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</si>
  <si>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</si>
  <si>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</si>
  <si>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</si>
  <si>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</si>
  <si>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</si>
  <si>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</si>
  <si>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</si>
  <si>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</si>
  <si>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</si>
  <si>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</si>
  <si>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</si>
  <si>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</si>
  <si>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</si>
  <si>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</si>
  <si>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</si>
  <si>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</si>
  <si>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</si>
  <si>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</si>
  <si>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</si>
  <si>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</si>
  <si>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</si>
  <si>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</si>
  <si>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</si>
  <si>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</si>
  <si>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</si>
  <si>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</si>
  <si>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</si>
  <si>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</si>
  <si>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</si>
  <si>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</si>
  <si>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</si>
  <si>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</si>
  <si>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</si>
  <si>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</si>
  <si>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</si>
  <si>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</si>
  <si>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</si>
  <si>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</si>
  <si>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</si>
  <si>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</si>
  <si>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</si>
  <si>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</si>
  <si>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</si>
  <si>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</si>
  <si>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</si>
  <si>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</si>
  <si>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</si>
  <si>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</si>
  <si>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</si>
  <si>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</si>
  <si>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</si>
  <si>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</si>
  <si>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</si>
  <si>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</si>
  <si>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</si>
  <si>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</si>
  <si>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</si>
  <si>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</si>
  <si>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</si>
  <si>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</si>
  <si>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</si>
  <si>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</si>
  <si>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</si>
  <si>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</si>
  <si>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</si>
  <si>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</si>
  <si>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</si>
  <si>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</si>
  <si>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</si>
  <si>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</si>
  <si>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</si>
  <si>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</si>
  <si>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</si>
  <si>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</si>
  <si>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</si>
  <si>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</si>
  <si>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</si>
  <si>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</si>
  <si>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</si>
  <si>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</si>
  <si>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</si>
  <si>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</si>
  <si>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</si>
  <si>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</si>
  <si>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</si>
  <si>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</si>
  <si>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</si>
  <si>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</si>
  <si>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</si>
  <si>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</si>
  <si>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</si>
  <si>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</si>
  <si>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</si>
  <si>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</si>
  <si>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</si>
  <si>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</si>
  <si>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</si>
  <si>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</si>
  <si>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</si>
  <si>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</si>
  <si>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</si>
  <si>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</si>
  <si>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</si>
  <si>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</si>
  <si>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</si>
  <si>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</si>
  <si>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</si>
  <si>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</si>
  <si>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</si>
  <si>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</si>
  <si>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</si>
  <si>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</si>
  <si>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</si>
  <si>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</si>
  <si>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</si>
  <si>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</si>
  <si>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</si>
  <si>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</si>
  <si>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</si>
  <si>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</si>
  <si>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</si>
  <si>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</si>
  <si>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</si>
  <si>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</si>
  <si>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</si>
  <si>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</si>
  <si>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</si>
  <si>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</si>
  <si>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</si>
  <si>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</si>
  <si>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</si>
  <si>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</si>
  <si>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</si>
  <si>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</si>
  <si>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</si>
  <si>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</si>
  <si>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</si>
  <si>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</si>
  <si>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</si>
  <si>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</si>
  <si>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</si>
  <si>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</si>
  <si>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</si>
  <si>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</si>
  <si>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</si>
  <si>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</si>
  <si>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</si>
  <si>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</si>
  <si>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</si>
  <si>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</si>
  <si>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</si>
  <si>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</si>
  <si>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</si>
  <si>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</si>
  <si>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</si>
  <si>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</si>
  <si>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</si>
  <si>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</si>
  <si>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</si>
  <si>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</si>
  <si>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</si>
  <si>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</si>
  <si>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</si>
  <si>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</si>
  <si>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</si>
  <si>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</si>
  <si>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</si>
  <si>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</si>
  <si>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</si>
  <si>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</si>
  <si>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</si>
  <si>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</si>
  <si>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</si>
  <si>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</si>
  <si>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</si>
  <si>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</si>
  <si>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</si>
  <si>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</si>
  <si>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</si>
  <si>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</si>
  <si>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</si>
  <si>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</si>
  <si>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</si>
  <si>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</si>
  <si>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</si>
  <si>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</si>
  <si>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</si>
  <si>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</si>
  <si>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</si>
  <si>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</si>
  <si>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</si>
  <si>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</si>
  <si>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</si>
  <si>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</si>
  <si>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</si>
  <si>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</si>
  <si>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</si>
  <si>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</si>
  <si>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</si>
  <si>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</si>
  <si>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</si>
  <si>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</si>
  <si>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</si>
  <si>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</si>
  <si>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</si>
  <si>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</si>
  <si>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</si>
  <si>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</si>
  <si>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</si>
  <si>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</si>
  <si>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</si>
  <si>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</si>
  <si>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</si>
  <si>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</si>
  <si>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</si>
  <si>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</si>
  <si>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</si>
  <si>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</si>
  <si>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</si>
  <si>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</si>
  <si>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</si>
  <si>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</si>
  <si>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</si>
  <si>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</si>
  <si>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</si>
  <si>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</si>
  <si>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</si>
  <si>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</si>
  <si>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</si>
  <si>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</si>
  <si>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</si>
  <si>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</si>
  <si>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</si>
  <si>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</si>
  <si>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</si>
  <si>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</si>
  <si>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</si>
  <si>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</si>
  <si>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</si>
  <si>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</si>
  <si>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</si>
  <si>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</si>
  <si>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</si>
  <si>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</si>
  <si>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</si>
  <si>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</si>
  <si>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</si>
  <si>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</si>
  <si>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</si>
  <si>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</si>
  <si>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</si>
  <si>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</si>
  <si>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</si>
  <si>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</si>
  <si>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</si>
  <si>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</si>
  <si>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</si>
  <si>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</si>
  <si>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</si>
  <si>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</si>
  <si>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</si>
  <si>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</si>
  <si>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</si>
  <si>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</si>
  <si>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</si>
  <si>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</si>
  <si>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</si>
  <si>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</si>
  <si>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</si>
  <si>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</si>
  <si>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</si>
  <si>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</si>
  <si>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</si>
  <si>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</si>
  <si>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</si>
  <si>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</si>
  <si>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</si>
  <si>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</si>
  <si>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</si>
  <si>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</si>
  <si>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</si>
  <si>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</si>
  <si>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</si>
  <si>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</si>
  <si>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</si>
  <si>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</si>
  <si>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</si>
  <si>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</si>
  <si>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</si>
  <si>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</si>
  <si>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</si>
  <si>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</si>
  <si>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</si>
  <si>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</si>
  <si>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</si>
  <si>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</si>
  <si>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</si>
  <si>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</si>
  <si>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</si>
  <si>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</si>
  <si>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</si>
  <si>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</si>
  <si>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</si>
  <si>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</si>
  <si>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</si>
  <si>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</si>
  <si>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</si>
  <si>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</si>
  <si>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</si>
  <si>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</si>
  <si>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</si>
  <si>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</si>
  <si>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</si>
  <si>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</si>
  <si>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</si>
  <si>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</si>
  <si>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</si>
  <si>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</si>
  <si>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</si>
  <si>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</si>
  <si>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</si>
  <si>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</si>
  <si>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</si>
  <si>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</si>
  <si>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</si>
  <si>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</si>
  <si>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</si>
  <si>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</si>
  <si>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</si>
  <si>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</si>
  <si>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</si>
  <si>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</si>
  <si>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</si>
  <si>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</si>
  <si>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</si>
  <si>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</si>
  <si>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</si>
  <si>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</si>
  <si>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</si>
  <si>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</si>
  <si>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</si>
  <si>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</si>
  <si>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</si>
  <si>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</si>
  <si>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</si>
  <si>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</si>
  <si>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</si>
  <si>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</si>
  <si>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</si>
  <si>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</si>
  <si>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</si>
  <si>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</si>
  <si>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</si>
  <si>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</si>
  <si>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</si>
  <si>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</si>
  <si>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</si>
  <si>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</si>
  <si>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</si>
  <si>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</si>
  <si>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</si>
  <si>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</si>
  <si>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</si>
  <si>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</si>
  <si>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</si>
  <si>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</si>
  <si>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</si>
  <si>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</si>
  <si>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</si>
  <si>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</si>
  <si>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</si>
  <si>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</si>
  <si>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</si>
  <si>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</si>
  <si>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</si>
  <si>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</si>
  <si>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</si>
  <si>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</si>
  <si>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</si>
  <si>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</si>
  <si>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</si>
  <si>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</si>
  <si>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</si>
  <si>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</si>
  <si>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</si>
  <si>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</si>
  <si>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</si>
  <si>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</si>
  <si>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</si>
  <si>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</si>
  <si>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</si>
  <si>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</si>
  <si>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</si>
  <si>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</si>
  <si>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</si>
  <si>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</si>
  <si>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</si>
  <si>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</si>
  <si>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</si>
  <si>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</si>
  <si>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</si>
  <si>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</si>
  <si>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</si>
  <si>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</si>
  <si>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</si>
  <si>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</si>
  <si>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</si>
  <si>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</si>
  <si>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</si>
  <si>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</si>
  <si>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</si>
  <si>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</si>
  <si>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</si>
  <si>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</si>
  <si>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</si>
  <si>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</si>
  <si>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</si>
  <si>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</si>
  <si>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</si>
  <si>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</si>
  <si>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</si>
  <si>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</si>
  <si>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</si>
  <si>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</si>
  <si>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</si>
  <si>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</si>
  <si>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</si>
  <si>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</si>
  <si>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</si>
  <si>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</si>
  <si>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</si>
  <si>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</si>
  <si>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</si>
  <si>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</si>
  <si>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</si>
  <si>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</si>
  <si>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</si>
  <si>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</si>
  <si>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</si>
  <si>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</si>
  <si>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</si>
  <si>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</si>
  <si>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</si>
  <si>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</si>
  <si>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</si>
  <si>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</si>
  <si>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</si>
  <si>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</si>
  <si>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</si>
  <si>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</si>
  <si>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</si>
  <si>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</si>
  <si>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</si>
  <si>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</si>
  <si>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</si>
  <si>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</si>
  <si>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</si>
  <si>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</si>
  <si>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</si>
  <si>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</si>
  <si>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</si>
  <si>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</si>
  <si>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</si>
  <si>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</si>
  <si>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</si>
  <si>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</si>
  <si>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</si>
  <si>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</si>
  <si>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</si>
  <si>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</si>
  <si>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</si>
  <si>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</si>
  <si>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</si>
  <si>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</si>
  <si>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</si>
  <si>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</si>
  <si>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</si>
  <si>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</si>
  <si>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</si>
  <si>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</si>
  <si>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</si>
  <si>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</si>
  <si>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</si>
  <si>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</si>
  <si>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</si>
  <si>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</si>
  <si>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</si>
  <si>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</si>
  <si>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</si>
  <si>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</si>
  <si>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</si>
  <si>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</si>
  <si>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</si>
  <si>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</si>
  <si>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</si>
  <si>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</si>
  <si>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</si>
  <si>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</si>
  <si>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</si>
  <si>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</si>
  <si>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</si>
  <si>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</si>
  <si>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</si>
  <si>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</si>
  <si>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</si>
  <si>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</si>
  <si>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</si>
  <si>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</si>
  <si>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</si>
  <si>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</si>
  <si>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</si>
  <si>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</si>
  <si>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</si>
  <si>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</si>
  <si>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</si>
  <si>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</si>
  <si>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</si>
  <si>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</si>
  <si>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</si>
  <si>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</si>
  <si>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</si>
  <si>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</si>
  <si>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</si>
  <si>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</si>
  <si>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</si>
  <si>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</si>
  <si>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</si>
  <si>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</si>
  <si>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</si>
  <si>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</si>
  <si>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</si>
  <si>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</si>
  <si>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</si>
  <si>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</si>
  <si>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</si>
  <si>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</si>
  <si>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</si>
  <si>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</si>
  <si>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</si>
  <si>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</si>
  <si>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</si>
  <si>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</si>
  <si>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</si>
  <si>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</si>
  <si>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</si>
  <si>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</si>
  <si>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</si>
  <si>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</si>
  <si>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</si>
  <si>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</si>
  <si>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</si>
  <si>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</si>
  <si>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</si>
  <si>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</si>
  <si>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</si>
  <si>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</si>
  <si>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</si>
  <si>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</si>
  <si>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</si>
  <si>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</si>
  <si>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</si>
  <si>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</si>
  <si>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</si>
  <si>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</si>
  <si>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</si>
  <si>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</si>
  <si>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</si>
  <si>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</si>
  <si>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</si>
  <si>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</si>
  <si>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</si>
  <si>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</si>
  <si>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</si>
  <si>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</si>
  <si>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</si>
  <si>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</si>
  <si>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</si>
  <si>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</si>
  <si>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</si>
  <si>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</si>
  <si>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</si>
  <si>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</si>
  <si>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</si>
  <si>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</si>
  <si>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</si>
  <si>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</si>
  <si>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</si>
  <si>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</si>
  <si>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</si>
  <si>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</si>
  <si>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</si>
  <si>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</si>
  <si>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</si>
  <si>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</si>
  <si>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</si>
  <si>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</si>
  <si>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</si>
  <si>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</si>
  <si>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</si>
  <si>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</si>
  <si>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</si>
  <si>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</si>
  <si>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</si>
  <si>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</si>
  <si>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</si>
  <si>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</si>
  <si>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</si>
  <si>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</si>
  <si>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</si>
  <si>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</si>
  <si>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</si>
  <si>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</si>
  <si>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</si>
  <si>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</si>
  <si>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</si>
  <si>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</si>
  <si>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</si>
  <si>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</si>
  <si>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</si>
  <si>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</si>
  <si>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</si>
  <si>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</si>
  <si>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</si>
  <si>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</si>
  <si>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</si>
  <si>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</si>
  <si>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</si>
  <si>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</si>
  <si>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</si>
  <si>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</si>
  <si>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</si>
  <si>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</si>
  <si>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</si>
  <si>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</si>
  <si>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</si>
  <si>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</si>
  <si>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</si>
  <si>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</si>
  <si>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</si>
  <si>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</si>
  <si>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</si>
  <si>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</si>
  <si>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</si>
  <si>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</si>
  <si>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</si>
  <si>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</si>
  <si>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</si>
  <si>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</si>
  <si>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</si>
  <si>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</si>
  <si>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</si>
  <si>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</si>
  <si>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</si>
  <si>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</si>
  <si>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</si>
  <si>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</si>
  <si>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</si>
  <si>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</si>
  <si>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</si>
  <si>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</si>
  <si>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</si>
  <si>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</si>
  <si>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</si>
  <si>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</si>
  <si>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</si>
  <si>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</si>
  <si>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</si>
  <si>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</si>
  <si>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</si>
  <si>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</si>
  <si>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</si>
  <si>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</si>
  <si>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</si>
  <si>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</si>
  <si>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</si>
  <si>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</si>
  <si>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</si>
  <si>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</si>
  <si>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</si>
  <si>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</si>
  <si>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</si>
  <si>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</si>
  <si>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</si>
  <si>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</si>
  <si>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</si>
  <si>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</si>
  <si>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</si>
  <si>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</si>
  <si>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</si>
  <si>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</si>
  <si>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</si>
  <si>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</si>
  <si>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</si>
  <si>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</si>
  <si>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</si>
  <si>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</si>
  <si>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</si>
  <si>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</si>
  <si>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</si>
  <si>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</si>
  <si>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</si>
  <si>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</si>
  <si>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</si>
  <si>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</si>
  <si>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</si>
  <si>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</si>
  <si>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</si>
  <si>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</si>
  <si>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</si>
  <si>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</si>
  <si>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</si>
  <si>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</si>
  <si>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</si>
  <si>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</si>
  <si>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</si>
  <si>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</si>
  <si>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</si>
  <si>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</si>
  <si>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</si>
  <si>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</si>
  <si>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</si>
  <si>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</si>
  <si>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</si>
  <si>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</si>
  <si>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</si>
  <si>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</si>
  <si>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</si>
  <si>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</si>
  <si>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</si>
  <si>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</si>
  <si>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</si>
  <si>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</si>
  <si>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</si>
  <si>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</si>
  <si>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</si>
  <si>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</si>
  <si>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</si>
  <si>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</si>
  <si>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</si>
  <si>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</si>
  <si>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</si>
  <si>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</si>
  <si>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</si>
  <si>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</si>
  <si>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</si>
  <si>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</si>
  <si>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</si>
  <si>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</si>
  <si>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</si>
  <si>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</si>
  <si>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</si>
  <si>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</si>
  <si>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</si>
  <si>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</si>
  <si>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</si>
  <si>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</si>
  <si>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</si>
  <si>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</si>
  <si>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</si>
  <si>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</si>
  <si>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</si>
  <si>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</si>
  <si>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</si>
  <si>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</si>
  <si>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</si>
  <si>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</si>
  <si>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</si>
  <si>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</si>
  <si>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</si>
  <si>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</si>
  <si>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</si>
  <si>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</si>
  <si>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</si>
  <si>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</si>
  <si>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</si>
  <si>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</si>
  <si>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</si>
  <si>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</si>
  <si>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</si>
  <si>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</si>
  <si>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</si>
  <si>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</si>
  <si>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</si>
  <si>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</si>
  <si>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</si>
  <si>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</si>
  <si>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</si>
  <si>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</si>
  <si>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</si>
  <si>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</si>
  <si>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</si>
  <si>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</si>
  <si>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</si>
  <si>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</si>
  <si>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</si>
  <si>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</si>
  <si>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</si>
  <si>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</si>
  <si>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</si>
  <si>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</si>
  <si>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</si>
  <si>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</si>
  <si>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</si>
  <si>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</si>
  <si>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</si>
  <si>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</si>
  <si>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</si>
  <si>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</si>
  <si>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</si>
  <si>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</si>
  <si>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</si>
  <si>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</si>
  <si>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</si>
  <si>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</si>
  <si>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</si>
  <si>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</si>
  <si>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</si>
  <si>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</si>
  <si>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</si>
  <si>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</si>
  <si>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</si>
  <si>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</si>
  <si>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</si>
  <si>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</si>
  <si>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</si>
  <si>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</si>
  <si>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</si>
  <si>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</si>
  <si>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</si>
  <si>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</si>
  <si>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</si>
  <si>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</si>
  <si>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</si>
  <si>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</si>
  <si>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</si>
  <si>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</si>
  <si>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</si>
  <si>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</si>
  <si>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</si>
  <si>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</si>
  <si>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</si>
  <si>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</si>
  <si>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</si>
  <si>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</si>
  <si>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</si>
  <si>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</si>
  <si>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</si>
  <si>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</si>
  <si>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</si>
  <si>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</si>
  <si>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</si>
  <si>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</si>
  <si>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</si>
  <si>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</si>
  <si>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</si>
  <si>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</si>
  <si>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</si>
  <si>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</si>
  <si>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</si>
  <si>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</si>
  <si>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</si>
  <si>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</si>
  <si>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</si>
  <si>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</si>
  <si>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</si>
  <si>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</si>
  <si>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</si>
  <si>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</si>
  <si>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</si>
  <si>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</si>
  <si>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</si>
  <si>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</si>
  <si>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</si>
  <si>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</si>
  <si>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</si>
  <si>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</si>
  <si>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</si>
  <si>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</si>
  <si>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</si>
  <si>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</si>
  <si>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</si>
  <si>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</si>
  <si>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</si>
  <si>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</si>
  <si>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</si>
  <si>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</si>
  <si>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</si>
  <si>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</si>
  <si>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</si>
  <si>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</si>
  <si>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</si>
  <si>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</si>
  <si>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</si>
  <si>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</si>
  <si>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</si>
  <si>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</si>
  <si>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</si>
  <si>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</si>
  <si>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</si>
  <si>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</si>
  <si>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</si>
  <si>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</si>
  <si>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</si>
  <si>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</si>
  <si>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</si>
  <si>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</si>
  <si>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</si>
  <si>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</si>
  <si>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</si>
  <si>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</si>
  <si>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</si>
  <si>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</si>
  <si>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</si>
  <si>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</si>
  <si>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</si>
  <si>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</si>
  <si>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</si>
  <si>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</si>
  <si>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</si>
  <si>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</si>
  <si>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</si>
  <si>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</si>
  <si>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</si>
  <si>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</si>
  <si>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</si>
  <si>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</si>
  <si>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</si>
  <si>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</si>
  <si>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</si>
  <si>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</si>
  <si>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</si>
  <si>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</si>
  <si>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</si>
  <si>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</si>
  <si>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</si>
  <si>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</si>
  <si>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</si>
  <si>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</si>
  <si>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</si>
  <si>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</si>
  <si>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</si>
  <si>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</si>
  <si>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</si>
  <si>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</si>
  <si>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</si>
  <si>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</si>
  <si>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</si>
  <si>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</si>
  <si>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</si>
  <si>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</si>
  <si>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</si>
  <si>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</si>
  <si>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</si>
  <si>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</si>
  <si>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</si>
  <si>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</si>
  <si>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</si>
  <si>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</si>
  <si>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</si>
  <si>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</si>
  <si>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</si>
  <si>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</si>
  <si>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</si>
  <si>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</si>
  <si>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</si>
  <si>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</si>
  <si>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</si>
  <si>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</si>
  <si>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</si>
  <si>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</si>
  <si>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</si>
  <si>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</si>
  <si>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</si>
  <si>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</si>
  <si>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</si>
  <si>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</si>
  <si>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</si>
  <si>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</si>
  <si>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</si>
  <si>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</si>
  <si>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</si>
  <si>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</si>
  <si>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</si>
  <si>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</si>
  <si>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</si>
  <si>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</si>
  <si>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</si>
  <si>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</si>
  <si>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</si>
  <si>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</si>
  <si>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</si>
  <si>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</si>
  <si>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</si>
  <si>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</si>
  <si>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</si>
  <si>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</si>
  <si>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</si>
  <si>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</si>
  <si>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</si>
  <si>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</si>
  <si>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</si>
  <si>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</si>
  <si>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</si>
  <si>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</si>
  <si>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</si>
  <si>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</si>
  <si>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</si>
  <si>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</si>
  <si>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</si>
  <si>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</si>
  <si>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</si>
  <si>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</si>
  <si>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</si>
  <si>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</si>
  <si>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</si>
  <si>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</si>
  <si>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</si>
  <si>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</si>
  <si>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</si>
  <si>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</si>
  <si>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</si>
  <si>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</si>
  <si>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</si>
  <si>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</si>
  <si>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</si>
  <si>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</si>
  <si>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</si>
  <si>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</si>
  <si>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</si>
  <si>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</si>
  <si>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</si>
  <si>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</si>
  <si>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</si>
  <si>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</si>
  <si>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</si>
  <si>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</si>
  <si>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</si>
  <si>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</si>
  <si>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</si>
  <si>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</si>
  <si>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</si>
  <si>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</si>
  <si>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</si>
  <si>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</si>
  <si>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</si>
  <si>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</si>
  <si>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</si>
  <si>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</si>
  <si>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</si>
  <si>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</si>
  <si>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</si>
  <si>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</si>
  <si>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</si>
  <si>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</si>
  <si>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</si>
  <si>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</si>
  <si>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</si>
  <si>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</si>
  <si>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</si>
  <si>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</si>
  <si>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</si>
  <si>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</si>
  <si>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</si>
  <si>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</si>
  <si>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</si>
  <si>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</si>
  <si>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</si>
  <si>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</si>
  <si>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</si>
  <si>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</si>
  <si>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</si>
  <si>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</si>
  <si>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</si>
  <si>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</si>
  <si>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</si>
  <si>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</si>
  <si>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</si>
  <si>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</si>
  <si>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</si>
  <si>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</si>
  <si>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</si>
  <si>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</si>
  <si>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</si>
  <si>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</si>
  <si>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</si>
  <si>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</si>
  <si>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</si>
  <si>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</si>
  <si>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</si>
  <si>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</si>
  <si>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</si>
  <si>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</si>
  <si>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</si>
  <si>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</si>
  <si>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</si>
  <si>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</si>
  <si>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</si>
  <si>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</si>
  <si>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</si>
  <si>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</si>
  <si>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</si>
  <si>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</si>
  <si>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</si>
  <si>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</si>
  <si>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</si>
  <si>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</si>
  <si>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</si>
  <si>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</si>
  <si>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</si>
  <si>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</si>
  <si>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</si>
  <si>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</si>
  <si>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</si>
  <si>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</si>
  <si>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</si>
  <si>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</si>
  <si>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</si>
  <si>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</si>
  <si>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</si>
  <si>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</si>
  <si>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</si>
  <si>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</si>
  <si>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</si>
  <si>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</si>
  <si>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</si>
  <si>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</si>
  <si>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</si>
  <si>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</si>
  <si>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</si>
  <si>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</si>
  <si>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</si>
  <si>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</si>
  <si>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</si>
  <si>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</si>
  <si>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</si>
  <si>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</si>
  <si>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</si>
  <si>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</si>
  <si>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</si>
  <si>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</si>
  <si>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</si>
  <si>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</si>
  <si>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</si>
  <si>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</si>
  <si>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</si>
  <si>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</si>
  <si>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</si>
  <si>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</si>
  <si>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</si>
  <si>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</si>
  <si>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</si>
  <si>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</si>
  <si>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</si>
  <si>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</si>
  <si>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</si>
  <si>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</si>
  <si>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</si>
  <si>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</si>
  <si>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</si>
  <si>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</si>
  <si>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</si>
  <si>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</si>
  <si>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</si>
  <si>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</si>
  <si>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</si>
  <si>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</si>
  <si>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</si>
  <si>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</si>
  <si>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</si>
  <si>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</si>
  <si>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</si>
  <si>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</si>
  <si>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</si>
  <si>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</si>
  <si>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</si>
  <si>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</si>
  <si>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</si>
  <si>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</si>
  <si>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</si>
  <si>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</si>
  <si>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</si>
  <si>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</si>
  <si>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</si>
  <si>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</si>
  <si>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</si>
  <si>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</si>
  <si>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</si>
  <si>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</si>
  <si>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</si>
  <si>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</si>
  <si>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</si>
  <si>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</si>
  <si>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</si>
  <si>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</si>
  <si>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</si>
  <si>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</si>
  <si>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</si>
  <si>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</si>
  <si>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</si>
  <si>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</si>
  <si>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</si>
  <si>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</si>
  <si>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</si>
  <si>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</si>
  <si>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</si>
  <si>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</si>
  <si>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</si>
  <si>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</si>
  <si>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</si>
  <si>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</si>
  <si>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</si>
  <si>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</si>
  <si>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</si>
  <si>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</si>
  <si>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</si>
  <si>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</si>
  <si>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</si>
  <si>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</si>
  <si>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</si>
  <si>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</si>
  <si>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</si>
  <si>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</si>
  <si>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</si>
  <si>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</si>
  <si>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</si>
  <si>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</si>
  <si>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</si>
  <si>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</si>
  <si>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</si>
  <si>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</si>
  <si>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</si>
  <si>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</si>
  <si>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</si>
  <si>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</si>
  <si>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</si>
  <si>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</si>
  <si>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</si>
  <si>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</si>
  <si>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</si>
  <si>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</si>
  <si>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</si>
  <si>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</si>
  <si>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</si>
  <si>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</si>
  <si>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</si>
  <si>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</si>
  <si>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</si>
  <si>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</si>
  <si>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</si>
  <si>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</si>
  <si>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</si>
  <si>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</si>
  <si>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</si>
  <si>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</si>
  <si>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</si>
  <si>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</si>
  <si>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</si>
  <si>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</si>
  <si>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</si>
  <si>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</si>
  <si>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</si>
  <si>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</si>
  <si>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</si>
  <si>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</si>
  <si>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</si>
  <si>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</si>
  <si>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</si>
  <si>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</si>
  <si>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</si>
  <si>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</si>
  <si>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</si>
  <si>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</si>
  <si>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</si>
  <si>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</si>
  <si>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</si>
  <si>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</si>
  <si>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</si>
  <si>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</si>
  <si>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</si>
  <si>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</si>
  <si>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</si>
  <si>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</si>
  <si>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</si>
  <si>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</si>
  <si>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</si>
  <si>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</si>
  <si>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</si>
  <si>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</si>
  <si>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</si>
  <si>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</si>
  <si>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</si>
  <si>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</si>
  <si>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</si>
  <si>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</si>
  <si>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</si>
  <si>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</si>
  <si>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</si>
  <si>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</si>
  <si>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</si>
  <si>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</si>
  <si>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</si>
  <si>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</si>
  <si>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</si>
  <si>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</si>
  <si>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</si>
  <si>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</si>
  <si>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</si>
  <si>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</si>
  <si>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</si>
  <si>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</si>
  <si>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</si>
  <si>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</si>
  <si>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</si>
  <si>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</si>
  <si>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</si>
  <si>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</si>
  <si>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</si>
  <si>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</si>
  <si>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</si>
  <si>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</si>
  <si>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</si>
  <si>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</si>
  <si>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</si>
  <si>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</si>
  <si>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</si>
  <si>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</si>
  <si>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</si>
  <si>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</si>
  <si>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</si>
  <si>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</si>
  <si>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</si>
  <si>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</si>
  <si>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</si>
  <si>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</si>
  <si>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</si>
  <si>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</si>
  <si>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</si>
  <si>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</si>
  <si>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</si>
  <si>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</si>
  <si>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</si>
  <si>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</si>
  <si>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</si>
  <si>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</si>
  <si>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</si>
  <si>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</si>
  <si>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</si>
  <si>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</si>
  <si>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</si>
  <si>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</si>
  <si>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</si>
  <si>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</si>
  <si>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</si>
  <si>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</si>
  <si>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</si>
  <si>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</si>
  <si>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</si>
  <si>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</si>
  <si>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</si>
  <si>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</si>
  <si>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</si>
  <si>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</si>
  <si>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</si>
  <si>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</si>
  <si>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</si>
  <si>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</si>
  <si>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</si>
  <si>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</si>
  <si>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</si>
  <si>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</si>
  <si>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</si>
  <si>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</si>
  <si>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</si>
  <si>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</si>
  <si>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</si>
  <si>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</si>
  <si>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</si>
  <si>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</si>
  <si>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</si>
  <si>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</si>
  <si>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</si>
  <si>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</si>
  <si>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</si>
  <si>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</si>
  <si>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</si>
  <si>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</si>
  <si>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</si>
  <si>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</si>
  <si>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</si>
  <si>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</si>
  <si>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</si>
  <si>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</si>
  <si>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</si>
  <si>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</si>
  <si>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</si>
  <si>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</si>
  <si>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</si>
  <si>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</si>
  <si>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</si>
  <si>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</si>
  <si>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</si>
  <si>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</si>
  <si>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</si>
  <si>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</si>
  <si>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</si>
  <si>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</si>
  <si>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</si>
  <si>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</si>
  <si>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</si>
  <si>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</si>
  <si>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</si>
  <si>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</si>
  <si>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</si>
  <si>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</si>
  <si>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</si>
  <si>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</si>
  <si>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</si>
  <si>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</si>
  <si>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</si>
  <si>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</si>
  <si>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</si>
  <si>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</si>
  <si>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</si>
  <si>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</si>
  <si>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</si>
  <si>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</si>
  <si>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</si>
  <si>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</si>
  <si>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</si>
  <si>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</si>
  <si>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</si>
  <si>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</si>
  <si>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</si>
  <si>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</si>
  <si>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</si>
  <si>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</si>
  <si>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</si>
  <si>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</si>
  <si>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</si>
  <si>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</si>
  <si>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</si>
  <si>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</si>
  <si>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</si>
  <si>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</si>
  <si>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</si>
  <si>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</si>
  <si>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</si>
  <si>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</si>
  <si>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</si>
  <si>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</si>
  <si>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</si>
  <si>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</si>
  <si>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</si>
  <si>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</si>
  <si>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</si>
  <si>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</si>
  <si>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</si>
  <si>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</si>
  <si>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</si>
  <si>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</si>
  <si>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</si>
  <si>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</si>
  <si>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</si>
  <si>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</si>
  <si>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</si>
  <si>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</si>
  <si>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</si>
  <si>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</si>
  <si>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</si>
  <si>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</si>
  <si>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</si>
  <si>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</si>
  <si>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</si>
  <si>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</si>
  <si>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</si>
  <si>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</si>
  <si>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</si>
  <si>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</si>
  <si>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</si>
  <si>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</si>
  <si>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</si>
  <si>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</si>
  <si>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</si>
  <si>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</si>
  <si>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</si>
  <si>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</si>
  <si>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</si>
  <si>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</si>
  <si>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</si>
  <si>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</si>
  <si>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</si>
  <si>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</si>
  <si>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</si>
  <si>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</si>
  <si>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</si>
  <si>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</si>
  <si>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</si>
  <si>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</si>
  <si>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</si>
  <si>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</si>
  <si>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</si>
  <si>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</si>
  <si>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</si>
  <si>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</si>
  <si>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</si>
  <si>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</si>
  <si>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</si>
  <si>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</si>
  <si>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</si>
  <si>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</si>
  <si>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</si>
  <si>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</si>
  <si>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</si>
  <si>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</si>
  <si>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</si>
  <si>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</si>
  <si>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</si>
  <si>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</si>
  <si>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</si>
  <si>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</si>
  <si>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</si>
  <si>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</si>
  <si>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</si>
  <si>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</si>
  <si>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</si>
  <si>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</si>
  <si>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</si>
  <si>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</si>
  <si>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</si>
  <si>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</si>
  <si>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</si>
  <si>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</si>
  <si>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</si>
  <si>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</si>
  <si>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</si>
  <si>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</si>
  <si>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</si>
  <si>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</si>
  <si>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</si>
  <si>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</si>
  <si>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</si>
  <si>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</si>
  <si>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</si>
  <si>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</si>
  <si>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</si>
  <si>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</si>
  <si>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</si>
  <si>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</si>
  <si>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</si>
  <si>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</si>
  <si>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</si>
  <si>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</si>
  <si>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</si>
  <si>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</si>
  <si>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</si>
  <si>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</si>
  <si>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</si>
  <si>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</si>
  <si>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</si>
  <si>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</si>
  <si>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</si>
  <si>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</si>
  <si>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</si>
  <si>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</si>
  <si>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</si>
  <si>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</si>
  <si>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</si>
  <si>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</si>
  <si>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</si>
  <si>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</si>
  <si>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</si>
  <si>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</si>
  <si>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</si>
  <si>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</si>
  <si>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</si>
  <si>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</si>
  <si>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</si>
  <si>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</si>
  <si>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</si>
  <si>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</si>
  <si>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</si>
  <si>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</si>
  <si>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</si>
  <si>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</si>
  <si>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</si>
  <si>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</si>
  <si>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</si>
  <si>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</si>
  <si>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</si>
  <si>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</si>
  <si>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</si>
  <si>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</si>
  <si>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</si>
  <si>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</si>
  <si>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</si>
  <si>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</si>
  <si>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</si>
  <si>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</si>
  <si>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</si>
  <si>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</si>
  <si>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</si>
  <si>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</si>
  <si>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</si>
  <si>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</si>
  <si>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</si>
  <si>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</si>
  <si>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</si>
  <si>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</si>
  <si>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</si>
  <si>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</si>
  <si>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</si>
  <si>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</si>
  <si>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</si>
  <si>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</si>
  <si>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</si>
  <si>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</si>
  <si>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</si>
  <si>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</si>
  <si>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</si>
  <si>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</si>
  <si>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</si>
  <si>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</si>
  <si>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</si>
  <si>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</si>
  <si>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</si>
  <si>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</si>
  <si>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</si>
  <si>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</si>
  <si>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</si>
  <si>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</si>
  <si>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</si>
  <si>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</si>
  <si>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</si>
  <si>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</si>
  <si>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</si>
  <si>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</si>
  <si>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</si>
  <si>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</si>
  <si>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</si>
  <si>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</si>
  <si>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</si>
  <si>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</si>
  <si>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</si>
  <si>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</si>
  <si>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</si>
  <si>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</si>
  <si>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</si>
  <si>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</si>
  <si>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</si>
  <si>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</si>
  <si>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</si>
  <si>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</si>
  <si>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</si>
  <si>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</si>
  <si>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</si>
  <si>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</si>
  <si>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</si>
  <si>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</si>
  <si>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</si>
  <si>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</si>
  <si>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</si>
  <si>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</si>
  <si>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</si>
  <si>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</si>
  <si>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</si>
  <si>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</si>
  <si>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</si>
  <si>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</si>
  <si>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</si>
  <si>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</si>
  <si>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</si>
  <si>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</si>
  <si>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</si>
  <si>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</si>
  <si>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</si>
  <si>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</si>
  <si>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</si>
  <si>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</si>
  <si>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</si>
  <si>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</si>
  <si>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</si>
  <si>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</si>
  <si>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</si>
  <si>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</si>
  <si>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</si>
  <si>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</si>
  <si>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</si>
  <si>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</si>
  <si>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</si>
  <si>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</si>
  <si>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</si>
  <si>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</si>
  <si>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</si>
  <si>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</si>
  <si>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</si>
  <si>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</si>
  <si>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</si>
  <si>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</si>
  <si>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</si>
  <si>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</si>
  <si>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</si>
  <si>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</si>
  <si>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</si>
  <si>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</si>
  <si>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</si>
  <si>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</si>
  <si>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</si>
  <si>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</si>
  <si>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</si>
  <si>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</si>
  <si>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</si>
  <si>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</si>
  <si>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</si>
  <si>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</si>
  <si>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</si>
  <si>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</si>
  <si>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</si>
  <si>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</si>
  <si>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</si>
  <si>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</si>
  <si>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</si>
  <si>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</si>
  <si>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</si>
  <si>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</si>
  <si>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</si>
  <si>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</si>
  <si>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</si>
  <si>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</si>
  <si>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</si>
  <si>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</si>
  <si>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</si>
  <si>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</si>
  <si>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</si>
  <si>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</si>
  <si>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</si>
  <si>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</si>
  <si>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</si>
  <si>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</si>
  <si>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</si>
  <si>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</si>
  <si>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</si>
  <si>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</si>
  <si>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</si>
  <si>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</si>
  <si>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</si>
  <si>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</si>
  <si>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</si>
  <si>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</si>
  <si>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</si>
  <si>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</si>
  <si>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</si>
  <si>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</si>
  <si>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</si>
  <si>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</si>
  <si>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</si>
  <si>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</si>
  <si>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</si>
  <si>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</si>
  <si>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</si>
  <si>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</si>
  <si>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</si>
  <si>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</si>
  <si>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</si>
  <si>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</si>
  <si>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</si>
  <si>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</si>
  <si>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</si>
  <si>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</si>
  <si>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</si>
  <si>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</si>
  <si>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</si>
  <si>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</si>
  <si>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</si>
  <si>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</si>
  <si>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</si>
  <si>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</si>
  <si>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</si>
  <si>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</si>
  <si>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</si>
  <si>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</si>
  <si>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</si>
  <si>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</si>
  <si>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</si>
  <si>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</si>
  <si>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</si>
  <si>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</si>
  <si>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</si>
  <si>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</si>
  <si>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</si>
  <si>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</si>
  <si>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</si>
  <si>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</si>
  <si>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</si>
  <si>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</si>
  <si>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</si>
  <si>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</si>
  <si>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</si>
  <si>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</si>
  <si>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</si>
  <si>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</si>
  <si>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</si>
  <si>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</si>
  <si>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</si>
  <si>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</si>
  <si>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</si>
  <si>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</si>
  <si>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</si>
  <si>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</si>
  <si>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</si>
  <si>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</si>
  <si>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</si>
  <si>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</si>
  <si>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</si>
  <si>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</si>
  <si>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</si>
  <si>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</si>
  <si>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</si>
  <si>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</si>
  <si>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</si>
  <si>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</si>
  <si>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</si>
  <si>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</si>
  <si>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</si>
  <si>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</si>
  <si>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</si>
  <si>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</si>
  <si>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</si>
  <si>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</si>
  <si>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</si>
  <si>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</si>
  <si>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</si>
  <si>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</si>
  <si>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</si>
  <si>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</si>
  <si>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</si>
  <si>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</si>
  <si>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</si>
  <si>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</si>
  <si>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</si>
  <si>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</si>
  <si>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</si>
  <si>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</si>
  <si>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</si>
  <si>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</si>
  <si>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</si>
  <si>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</si>
  <si>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</si>
  <si>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</si>
  <si>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</si>
  <si>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</si>
  <si>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</si>
  <si>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</si>
  <si>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</si>
  <si>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</si>
  <si>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</si>
  <si>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</si>
  <si>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</si>
  <si>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</si>
  <si>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</si>
  <si>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</si>
  <si>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</si>
  <si>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</si>
  <si>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</si>
  <si>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</si>
  <si>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</si>
  <si>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</si>
  <si>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</si>
  <si>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</si>
  <si>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</si>
  <si>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</si>
  <si>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</si>
  <si>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</si>
  <si>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</si>
  <si>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</si>
  <si>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</si>
  <si>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</si>
  <si>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</si>
  <si>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</si>
  <si>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</si>
  <si>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</si>
  <si>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</si>
  <si>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</si>
  <si>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</si>
  <si>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</si>
  <si>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</si>
  <si>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</si>
  <si>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</si>
  <si>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</si>
  <si>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</si>
  <si>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</si>
  <si>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</si>
  <si>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</si>
  <si>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</si>
  <si>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</si>
  <si>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</si>
  <si>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</si>
  <si>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</si>
  <si>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</si>
  <si>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</si>
  <si>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</si>
  <si>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</si>
  <si>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</si>
  <si>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</si>
  <si>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</si>
  <si>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</si>
  <si>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</si>
  <si>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</si>
  <si>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</si>
  <si>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</si>
  <si>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</si>
  <si>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</si>
  <si>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</si>
  <si>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</si>
  <si>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</si>
  <si>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</si>
  <si>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</si>
  <si>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</si>
  <si>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</si>
  <si>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</si>
  <si>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</si>
  <si>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</si>
  <si>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</si>
  <si>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</si>
  <si>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</si>
  <si>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</si>
  <si>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</si>
  <si>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</si>
  <si>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</si>
  <si>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</si>
  <si>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</si>
  <si>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</si>
  <si>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</si>
  <si>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</si>
  <si>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</si>
  <si>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</si>
  <si>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</si>
  <si>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</si>
  <si>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</si>
  <si>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</si>
  <si>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</si>
  <si>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</si>
  <si>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</si>
  <si>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</si>
  <si>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</si>
  <si>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</si>
  <si>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</si>
  <si>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</si>
  <si>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</si>
  <si>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</si>
  <si>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</si>
  <si>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</si>
  <si>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</si>
  <si>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</si>
  <si>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</si>
  <si>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</si>
  <si>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</si>
  <si>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</si>
  <si>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</si>
  <si>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</si>
  <si>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</si>
  <si>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</si>
  <si>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</si>
  <si>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</si>
  <si>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</si>
  <si>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</si>
  <si>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</si>
  <si>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</si>
  <si>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</si>
  <si>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</si>
  <si>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</si>
  <si>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</si>
  <si>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</si>
  <si>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</si>
  <si>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</si>
  <si>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</si>
  <si>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</si>
  <si>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</si>
  <si>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</si>
  <si>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</si>
  <si>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</si>
  <si>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</si>
  <si>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</si>
  <si>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</si>
  <si>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</si>
  <si>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</si>
  <si>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</si>
  <si>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</si>
  <si>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</si>
  <si>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</si>
  <si>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</si>
  <si>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</si>
  <si>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</si>
  <si>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</si>
  <si>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</si>
  <si>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</si>
  <si>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</si>
  <si>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</si>
  <si>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</si>
  <si>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</si>
  <si>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</si>
  <si>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</si>
  <si>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</si>
  <si>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</si>
  <si>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</si>
  <si>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</si>
  <si>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</si>
  <si>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</si>
  <si>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</si>
  <si>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</si>
  <si>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</si>
  <si>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</si>
  <si>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</si>
  <si>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</si>
  <si>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</si>
  <si>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</si>
  <si>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</si>
  <si>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</si>
  <si>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</si>
  <si>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</si>
  <si>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</si>
  <si>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</si>
  <si>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</si>
  <si>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</si>
  <si>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</si>
  <si>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</si>
  <si>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</si>
  <si>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</si>
  <si>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</si>
  <si>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</si>
  <si>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</si>
  <si>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</si>
  <si>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</si>
  <si>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</si>
  <si>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</si>
  <si>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</si>
  <si>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</si>
  <si>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</si>
  <si>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</si>
  <si>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</si>
  <si>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</si>
  <si>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</si>
  <si>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</si>
  <si>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</si>
  <si>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</si>
  <si>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</si>
  <si>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</si>
  <si>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</si>
  <si>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</si>
  <si>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</si>
  <si>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</si>
  <si>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</si>
  <si>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</si>
  <si>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</si>
  <si>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</si>
  <si>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</si>
  <si>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</si>
  <si>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</si>
  <si>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</si>
  <si>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</si>
  <si>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</si>
  <si>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</si>
  <si>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</si>
  <si>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</si>
  <si>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</si>
  <si>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</si>
  <si>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</si>
  <si>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</si>
  <si>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</si>
  <si>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</si>
  <si>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</si>
  <si>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</si>
  <si>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</si>
  <si>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</si>
  <si>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</si>
  <si>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</si>
  <si>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</si>
  <si>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</si>
  <si>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</si>
  <si>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</si>
  <si>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</si>
  <si>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</si>
  <si>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</si>
  <si>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</si>
  <si>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</si>
  <si>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</si>
  <si>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</si>
  <si>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</si>
  <si>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</si>
  <si>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</si>
  <si>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</si>
  <si>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</si>
  <si>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</si>
  <si>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</si>
  <si>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</si>
  <si>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</si>
  <si>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</si>
  <si>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</si>
  <si>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</si>
  <si>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</si>
  <si>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</si>
  <si>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</si>
  <si>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</si>
  <si>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</si>
  <si>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</si>
  <si>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</si>
  <si>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</si>
  <si>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</si>
  <si>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</si>
  <si>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</si>
  <si>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</si>
  <si>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</si>
  <si>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</si>
  <si>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</si>
  <si>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</si>
  <si>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</si>
  <si>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</si>
  <si>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</si>
  <si>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</si>
  <si>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</si>
  <si>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</si>
  <si>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</si>
  <si>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</si>
  <si>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</si>
  <si>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</si>
  <si>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</si>
  <si>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</si>
  <si>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</si>
  <si>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</si>
  <si>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</si>
  <si>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</si>
  <si>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</si>
  <si>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</si>
  <si>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</si>
  <si>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</si>
  <si>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</si>
  <si>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</si>
  <si>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</si>
  <si>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</si>
  <si>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</si>
  <si>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</si>
  <si>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</si>
  <si>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</si>
  <si>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</si>
  <si>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</si>
  <si>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</si>
  <si>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</si>
  <si>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</si>
  <si>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</si>
  <si>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</si>
  <si>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</si>
  <si>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</si>
  <si>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</si>
  <si>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</si>
  <si>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</si>
  <si>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</si>
  <si>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</si>
  <si>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</si>
  <si>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</si>
  <si>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</si>
  <si>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</si>
  <si>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</si>
  <si>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</si>
  <si>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</si>
  <si>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</si>
  <si>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</si>
  <si>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</si>
  <si>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</si>
  <si>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</si>
  <si>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</si>
  <si>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</si>
  <si>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</si>
  <si>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</si>
  <si>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</si>
  <si>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</si>
  <si>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</si>
  <si>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</si>
  <si>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</si>
  <si>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</si>
  <si>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</si>
  <si>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</si>
  <si>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</si>
  <si>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</si>
  <si>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</si>
  <si>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</si>
  <si>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</si>
  <si>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</si>
  <si>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</si>
  <si>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</si>
  <si>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</si>
  <si>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</si>
  <si>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</si>
  <si>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</si>
  <si>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</si>
  <si>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</si>
  <si>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</si>
  <si>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</si>
  <si>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</si>
  <si>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</si>
  <si>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</si>
  <si>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</si>
  <si>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</si>
  <si>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</si>
  <si>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</si>
  <si>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</si>
  <si>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</si>
  <si>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</si>
  <si>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</si>
  <si>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</si>
  <si>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</si>
  <si>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</si>
  <si>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</si>
  <si>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</si>
  <si>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</si>
  <si>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</si>
  <si>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</si>
  <si>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</si>
  <si>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</si>
  <si>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</si>
  <si>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</si>
  <si>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</si>
  <si>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</si>
  <si>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</si>
  <si>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</si>
  <si>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</si>
  <si>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</si>
  <si>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</si>
  <si>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</si>
  <si>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</si>
  <si>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</si>
  <si>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</si>
  <si>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</si>
  <si>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</si>
  <si>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</si>
  <si>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</si>
  <si>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</si>
  <si>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</si>
  <si>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</si>
  <si>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</si>
  <si>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</si>
  <si>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</si>
  <si>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</si>
  <si>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</si>
  <si>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</si>
  <si>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</si>
  <si>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</si>
  <si>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</si>
  <si>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</si>
  <si>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</si>
  <si>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</si>
  <si>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</si>
  <si>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</si>
  <si>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</si>
  <si>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</si>
  <si>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</si>
  <si>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</si>
  <si>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</si>
  <si>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</si>
  <si>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</si>
  <si>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</si>
  <si>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</si>
  <si>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</si>
  <si>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</si>
  <si>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</si>
  <si>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</si>
  <si>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</si>
  <si>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</si>
  <si>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</si>
  <si>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</si>
  <si>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</si>
  <si>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</si>
  <si>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</si>
  <si>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</si>
  <si>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</si>
  <si>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</si>
  <si>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</si>
  <si>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</si>
  <si>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</si>
  <si>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</si>
  <si>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</si>
  <si>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</si>
  <si>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</si>
  <si>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</si>
  <si>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</si>
  <si>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</si>
  <si>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</si>
  <si>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</si>
  <si>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</si>
  <si>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</si>
  <si>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</si>
  <si>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</si>
  <si>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</si>
  <si>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</si>
  <si>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</si>
  <si>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</si>
  <si>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</si>
  <si>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</si>
  <si>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</si>
  <si>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</si>
  <si>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</si>
  <si>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</si>
  <si>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</si>
  <si>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</si>
  <si>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</si>
  <si>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</si>
  <si>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</si>
  <si>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</si>
  <si>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</si>
  <si>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</si>
  <si>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</si>
  <si>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</si>
  <si>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</si>
  <si>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</si>
  <si>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</si>
  <si>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</si>
  <si>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</si>
  <si>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</si>
  <si>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</si>
  <si>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</si>
  <si>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</si>
  <si>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</si>
  <si>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</si>
  <si>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</si>
  <si>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</si>
  <si>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</si>
  <si>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</si>
  <si>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</si>
  <si>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</si>
  <si>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</si>
  <si>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</si>
  <si>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</si>
  <si>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</si>
  <si>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</si>
  <si>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</si>
  <si>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</si>
  <si>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</si>
  <si>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</si>
  <si>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</si>
  <si>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</si>
  <si>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</si>
  <si>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</si>
  <si>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</si>
  <si>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</si>
  <si>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</si>
  <si>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</si>
  <si>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</si>
  <si>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</si>
  <si>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</si>
  <si>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</si>
  <si>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</si>
  <si>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</si>
  <si>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</si>
  <si>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</si>
  <si>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</si>
  <si>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</si>
  <si>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</si>
  <si>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</si>
  <si>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</si>
  <si>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</si>
  <si>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</si>
  <si>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</si>
  <si>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</si>
  <si>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</si>
  <si>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</si>
  <si>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</si>
  <si>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</si>
  <si>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</si>
  <si>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</si>
  <si>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</si>
  <si>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</si>
  <si>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</si>
  <si>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</si>
  <si>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</si>
  <si>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</si>
  <si>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</si>
  <si>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</si>
  <si>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</si>
  <si>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</si>
  <si>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</si>
  <si>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</si>
  <si>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</si>
  <si>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</si>
  <si>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</si>
  <si>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</si>
  <si>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</si>
  <si>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</si>
  <si>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</si>
  <si>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</si>
  <si>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</si>
  <si>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</si>
  <si>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</si>
  <si>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</si>
  <si>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</si>
  <si>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</si>
  <si>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</si>
  <si>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</si>
  <si>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</si>
  <si>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</si>
  <si>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</si>
  <si>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</si>
  <si>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</si>
  <si>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</si>
  <si>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</si>
  <si>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</si>
  <si>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</si>
  <si>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</si>
  <si>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</si>
  <si>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</si>
  <si>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</si>
  <si>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</si>
  <si>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</si>
  <si>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</si>
  <si>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</si>
  <si>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</si>
  <si>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</si>
  <si>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</si>
  <si>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</si>
  <si>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</si>
  <si>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</si>
  <si>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</si>
  <si>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</si>
  <si>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</si>
  <si>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</si>
  <si>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</si>
  <si>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</si>
  <si>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</si>
  <si>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</si>
  <si>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</si>
  <si>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</si>
  <si>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</si>
  <si>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</si>
  <si>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</si>
  <si>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</si>
  <si>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</si>
  <si>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</si>
  <si>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</si>
  <si>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</si>
  <si>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</si>
  <si>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</si>
  <si>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</si>
  <si>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</si>
  <si>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</si>
  <si>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</si>
  <si>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</si>
  <si>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</si>
  <si>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</si>
  <si>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</si>
  <si>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</si>
  <si>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</si>
  <si>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</si>
  <si>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</si>
  <si>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</si>
  <si>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</si>
  <si>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</si>
  <si>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</si>
  <si>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</si>
  <si>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</si>
  <si>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</si>
  <si>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</si>
  <si>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</si>
  <si>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</si>
  <si>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</si>
  <si>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</si>
  <si>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</si>
  <si>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</si>
  <si>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</si>
  <si>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</si>
  <si>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</si>
  <si>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</si>
  <si>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</si>
  <si>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</si>
  <si>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</si>
  <si>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</si>
  <si>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</si>
  <si>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</si>
  <si>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</si>
  <si>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</si>
  <si>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</si>
  <si>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</si>
  <si>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</si>
  <si>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</si>
  <si>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</si>
  <si>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</si>
  <si>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</si>
  <si>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</si>
  <si>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</si>
  <si>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</si>
  <si>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</si>
  <si>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</si>
  <si>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</si>
  <si>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</si>
  <si>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</si>
  <si>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</si>
  <si>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</si>
  <si>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</si>
  <si>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</si>
  <si>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</si>
  <si>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</si>
  <si>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</si>
  <si>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</si>
  <si>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</si>
  <si>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</si>
  <si>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</si>
  <si>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</si>
  <si>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</si>
  <si>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</si>
  <si>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</si>
  <si>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</si>
  <si>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</si>
  <si>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</si>
  <si>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</si>
  <si>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</si>
  <si>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</si>
  <si>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</si>
  <si>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</si>
  <si>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</si>
  <si>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</si>
  <si>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</si>
  <si>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</si>
  <si>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</si>
  <si>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</si>
  <si>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</si>
  <si>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</si>
  <si>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</si>
  <si>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</si>
  <si>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</si>
  <si>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</si>
  <si>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</si>
  <si>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</si>
  <si>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</si>
  <si>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</si>
  <si>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</si>
  <si>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</si>
  <si>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</si>
  <si>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</si>
  <si>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</si>
  <si>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</si>
  <si>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</si>
  <si>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</si>
  <si>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</si>
  <si>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</si>
  <si>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</si>
  <si>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</si>
  <si>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</si>
  <si>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</si>
  <si>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</si>
  <si>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</si>
  <si>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</si>
  <si>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</si>
  <si>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</si>
  <si>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</si>
  <si>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</si>
  <si>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</si>
  <si>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</si>
  <si>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</si>
  <si>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</si>
  <si>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</si>
  <si>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</si>
  <si>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</si>
  <si>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</si>
  <si>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</si>
  <si>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</si>
  <si>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</si>
  <si>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</si>
  <si>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</si>
  <si>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</si>
  <si>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</si>
  <si>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</si>
  <si>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</si>
  <si>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</si>
  <si>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</si>
  <si>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</si>
  <si>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</si>
  <si>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</si>
  <si>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</si>
  <si>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</si>
  <si>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</si>
  <si>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</si>
  <si>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</si>
  <si>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</si>
  <si>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</si>
  <si>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</si>
  <si>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</si>
  <si>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</si>
  <si>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</si>
  <si>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</si>
  <si>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</si>
  <si>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</si>
  <si>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</si>
  <si>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</si>
  <si>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</si>
  <si>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</si>
  <si>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</si>
  <si>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</si>
  <si>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</si>
  <si>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</si>
  <si>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</si>
  <si>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</si>
  <si>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</si>
  <si>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</si>
  <si>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</si>
  <si>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</si>
  <si>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</si>
  <si>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</si>
  <si>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</si>
  <si>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</si>
  <si>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</si>
  <si>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</si>
  <si>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</si>
  <si>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</si>
  <si>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</si>
  <si>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</si>
  <si>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</si>
  <si>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</si>
  <si>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</si>
  <si>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</si>
  <si>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</si>
  <si>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</si>
  <si>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</si>
  <si>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</si>
  <si>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</si>
  <si>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</si>
  <si>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</si>
  <si>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</si>
  <si>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</si>
  <si>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</si>
  <si>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</si>
  <si>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</si>
  <si>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</si>
  <si>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</si>
  <si>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</si>
  <si>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</si>
  <si>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</si>
  <si>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</si>
  <si>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</si>
  <si>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</si>
  <si>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</si>
  <si>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</si>
  <si>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</si>
  <si>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</si>
  <si>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</si>
  <si>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</si>
  <si>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</si>
  <si>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</si>
  <si>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</si>
  <si>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</si>
  <si>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</si>
  <si>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</si>
  <si>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</si>
  <si>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</si>
  <si>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</si>
  <si>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</si>
  <si>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</si>
  <si>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</si>
  <si>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</si>
  <si>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</si>
  <si>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</si>
  <si>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</si>
  <si>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</si>
  <si>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</si>
  <si>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</si>
  <si>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</si>
  <si>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</si>
  <si>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</si>
  <si>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</si>
  <si>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</si>
  <si>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</si>
  <si>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</si>
  <si>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</si>
  <si>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</si>
  <si>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</si>
  <si>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</si>
  <si>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</si>
  <si>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</si>
  <si>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</si>
  <si>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</si>
  <si>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</si>
  <si>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</si>
  <si>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</si>
  <si>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</si>
  <si>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</si>
  <si>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</si>
  <si>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</si>
  <si>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</si>
  <si>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</si>
  <si>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</si>
  <si>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</si>
  <si>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</si>
  <si>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</si>
  <si>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</si>
  <si>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</si>
  <si>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</si>
  <si>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</si>
  <si>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</si>
  <si>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</si>
  <si>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</si>
  <si>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</si>
  <si>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</si>
  <si>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</si>
  <si>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</si>
  <si>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</si>
  <si>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</si>
  <si>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</si>
  <si>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</si>
  <si>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</si>
  <si>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</si>
  <si>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</si>
  <si>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</si>
  <si>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</si>
  <si>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</si>
  <si>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</si>
  <si>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</si>
  <si>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</si>
  <si>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</si>
  <si>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</si>
  <si>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</si>
  <si>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</si>
  <si>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</si>
  <si>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</si>
  <si>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</si>
  <si>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</si>
  <si>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</si>
  <si>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</si>
  <si>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</si>
  <si>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</si>
  <si>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</si>
  <si>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</si>
  <si>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</si>
  <si>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</si>
  <si>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</si>
  <si>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</si>
  <si>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</si>
  <si>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</si>
  <si>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</si>
  <si>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</si>
  <si>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</si>
  <si>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</si>
  <si>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</si>
  <si>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</si>
  <si>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</si>
  <si>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</si>
  <si>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</si>
  <si>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</si>
  <si>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</si>
  <si>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</si>
  <si>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</si>
  <si>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</si>
  <si>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</si>
  <si>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</si>
  <si>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</si>
  <si>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</si>
  <si>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</si>
  <si>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</si>
  <si>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</si>
  <si>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</si>
  <si>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</si>
  <si>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</si>
  <si>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</si>
  <si>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</si>
  <si>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</si>
  <si>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</si>
  <si>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</si>
  <si>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</si>
  <si>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</si>
  <si>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</si>
  <si>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</si>
  <si>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</si>
  <si>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</si>
  <si>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</si>
  <si>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</si>
  <si>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</si>
  <si>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</si>
  <si>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</si>
  <si>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</si>
  <si>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</si>
  <si>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</si>
  <si>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</si>
  <si>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</si>
  <si>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</si>
  <si>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</si>
  <si>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</si>
  <si>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</si>
  <si>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</si>
  <si>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</si>
  <si>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</si>
  <si>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</si>
  <si>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</si>
  <si>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</si>
  <si>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</si>
  <si>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</si>
  <si>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</si>
  <si>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</si>
  <si>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</si>
  <si>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</si>
  <si>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</si>
  <si>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</si>
  <si>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</si>
  <si>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</si>
  <si>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</si>
  <si>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</si>
  <si>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</si>
  <si>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</si>
  <si>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</si>
  <si>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</si>
  <si>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</si>
  <si>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</si>
  <si>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</si>
  <si>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</si>
  <si>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</si>
  <si>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</si>
  <si>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</si>
  <si>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</si>
  <si>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</si>
  <si>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</si>
  <si>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</si>
  <si>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</si>
  <si>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</si>
  <si>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</si>
  <si>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</si>
  <si>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</si>
  <si>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</si>
  <si>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</si>
  <si>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</si>
  <si>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</si>
  <si>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</si>
  <si>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</si>
  <si>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</si>
  <si>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</si>
  <si>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</si>
  <si>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</si>
  <si>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</si>
  <si>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</si>
  <si>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</si>
  <si>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</si>
  <si>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</si>
  <si>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</si>
  <si>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</si>
  <si>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</si>
  <si>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</si>
  <si>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</si>
  <si>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</si>
  <si>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</si>
  <si>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</si>
  <si>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</si>
  <si>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</si>
  <si>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</si>
  <si>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</si>
  <si>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</si>
  <si>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</si>
  <si>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</si>
  <si>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</si>
  <si>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</si>
  <si>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</si>
  <si>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</si>
  <si>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</si>
  <si>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</si>
  <si>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</si>
  <si>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</si>
  <si>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</si>
  <si>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</si>
  <si>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</si>
  <si>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</si>
  <si>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</si>
  <si>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</si>
  <si>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</si>
  <si>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</si>
  <si>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</si>
  <si>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</si>
  <si>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</si>
  <si>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</si>
  <si>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</si>
  <si>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</si>
  <si>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</si>
  <si>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</si>
  <si>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</si>
  <si>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</si>
  <si>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</si>
  <si>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</si>
  <si>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</si>
  <si>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</si>
  <si>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</si>
  <si>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</si>
  <si>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</si>
  <si>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</si>
  <si>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</si>
  <si>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</si>
  <si>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</si>
  <si>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</si>
  <si>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</si>
  <si>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</si>
  <si>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</si>
  <si>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</si>
  <si>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</si>
  <si>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</si>
  <si>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</si>
  <si>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</si>
  <si>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</si>
  <si>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</si>
  <si>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</si>
  <si>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</si>
  <si>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</si>
  <si>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</si>
  <si>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</si>
  <si>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</si>
  <si>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</si>
  <si>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</si>
  <si>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</si>
  <si>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</si>
  <si>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</si>
  <si>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</si>
  <si>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</si>
  <si>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</si>
  <si>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</si>
  <si>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</si>
  <si>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</si>
  <si>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</si>
  <si>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</si>
  <si>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</si>
  <si>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</si>
  <si>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</si>
  <si>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</si>
  <si>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</si>
  <si>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</si>
  <si>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</si>
  <si>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</si>
  <si>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</si>
  <si>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</si>
  <si>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</si>
  <si>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</si>
  <si>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</si>
  <si>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</si>
  <si>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</si>
  <si>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</si>
  <si>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</si>
  <si>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</si>
  <si>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</si>
  <si>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</si>
  <si>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</si>
  <si>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</si>
  <si>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</si>
  <si>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</si>
  <si>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</si>
  <si>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</si>
  <si>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</si>
  <si>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</si>
  <si>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</si>
  <si>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</si>
  <si>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</si>
  <si>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</si>
  <si>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</si>
  <si>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</si>
  <si>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</si>
  <si>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</si>
  <si>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</si>
  <si>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</si>
  <si>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</si>
  <si>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</si>
  <si>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</si>
  <si>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</si>
  <si>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</si>
  <si>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</si>
  <si>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</si>
  <si>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</si>
  <si>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</si>
  <si>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</si>
  <si>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</si>
  <si>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</si>
  <si>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</si>
  <si>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</si>
  <si>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</si>
  <si>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</si>
  <si>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</si>
  <si>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</si>
  <si>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</si>
  <si>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</si>
  <si>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</si>
  <si>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</si>
  <si>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</si>
  <si>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</si>
  <si>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</si>
  <si>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</si>
  <si>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</si>
  <si>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</si>
  <si>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</si>
  <si>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</si>
  <si>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</si>
  <si>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</si>
  <si>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</si>
  <si>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</si>
  <si>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</si>
  <si>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</si>
  <si>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</si>
  <si>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</si>
  <si>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</si>
  <si>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</si>
  <si>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</si>
  <si>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</si>
  <si>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</si>
  <si>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</si>
  <si>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</si>
  <si>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</si>
  <si>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</si>
  <si>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</si>
  <si>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</si>
  <si>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</si>
  <si>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</si>
  <si>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</si>
  <si>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</si>
  <si>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</si>
  <si>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</si>
  <si>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</si>
  <si>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</si>
  <si>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</si>
  <si>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</si>
  <si>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</si>
  <si>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</si>
  <si>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</si>
  <si>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</si>
  <si>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</si>
  <si>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</si>
  <si>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</si>
  <si>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</si>
  <si>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</si>
  <si>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</si>
  <si>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</si>
  <si>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</si>
  <si>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</si>
  <si>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</si>
  <si>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</si>
  <si>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</si>
  <si>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</si>
  <si>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</si>
  <si>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</si>
  <si>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</si>
  <si>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</si>
  <si>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</si>
  <si>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</si>
  <si>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</si>
  <si>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</si>
  <si>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</si>
  <si>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</si>
  <si>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</si>
  <si>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</si>
  <si>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</si>
  <si>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</si>
  <si>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</si>
  <si>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</si>
  <si>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</si>
  <si>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</si>
  <si>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</si>
  <si>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</si>
  <si>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</si>
  <si>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</si>
  <si>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</si>
  <si>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</si>
  <si>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</si>
  <si>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</si>
  <si>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</si>
  <si>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</si>
  <si>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</si>
  <si>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</si>
  <si>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</si>
  <si>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</si>
  <si>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</si>
  <si>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</si>
  <si>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</si>
  <si>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</si>
  <si>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</si>
  <si>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</si>
  <si>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</si>
  <si>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</si>
  <si>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</si>
  <si>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</si>
  <si>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</si>
  <si>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</si>
  <si>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</si>
  <si>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</si>
  <si>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</si>
  <si>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</si>
  <si>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</si>
  <si>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</si>
  <si>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</si>
  <si>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</si>
  <si>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</si>
  <si>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</si>
  <si>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</si>
  <si>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</si>
  <si>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</si>
  <si>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</si>
  <si>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</si>
  <si>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</si>
  <si>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</si>
  <si>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</si>
  <si>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</si>
  <si>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</si>
  <si>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</si>
  <si>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</si>
  <si>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</si>
  <si>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</si>
  <si>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</si>
  <si>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</si>
  <si>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</si>
  <si>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</si>
  <si>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</si>
  <si>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</si>
  <si>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</si>
  <si>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</si>
  <si>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</si>
  <si>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</si>
  <si>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</si>
  <si>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</si>
  <si>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</si>
  <si>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</si>
  <si>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</si>
  <si>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</si>
  <si>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</si>
  <si>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</si>
  <si>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</si>
  <si>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</si>
  <si>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</si>
  <si>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</si>
  <si>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</si>
  <si>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</si>
  <si>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</si>
  <si>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</si>
  <si>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</si>
  <si>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</si>
  <si>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</si>
  <si>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</si>
  <si>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</si>
  <si>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</si>
  <si>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</si>
  <si>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</si>
  <si>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</si>
  <si>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</si>
  <si>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</si>
  <si>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</si>
  <si>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</si>
  <si>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</si>
  <si>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</si>
  <si>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</si>
  <si>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</si>
  <si>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</si>
  <si>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</si>
  <si>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</si>
  <si>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</si>
  <si>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</si>
  <si>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</si>
  <si>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</si>
  <si>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</si>
  <si>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</si>
  <si>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</si>
  <si>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</si>
  <si>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</si>
  <si>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</si>
  <si>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</si>
  <si>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</si>
  <si>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</si>
  <si>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</si>
  <si>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</si>
  <si>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</si>
  <si>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</si>
  <si>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</si>
  <si>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</si>
  <si>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</si>
  <si>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</si>
  <si>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</si>
  <si>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</si>
  <si>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</si>
  <si>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</si>
  <si>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</si>
  <si>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</si>
  <si>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</si>
  <si>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</si>
  <si>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</si>
  <si>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</si>
  <si>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</si>
  <si>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</si>
  <si>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</si>
  <si>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</si>
  <si>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</si>
  <si>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</si>
  <si>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</si>
  <si>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</si>
  <si>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</si>
  <si>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</si>
  <si>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</si>
  <si>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</si>
  <si>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</si>
  <si>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</si>
  <si>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</si>
  <si>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</si>
  <si>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</si>
  <si>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</si>
  <si>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</si>
  <si>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</si>
  <si>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</si>
  <si>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</si>
  <si>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</si>
  <si>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</si>
  <si>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</si>
  <si>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</si>
  <si>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</si>
  <si>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</si>
  <si>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</si>
  <si>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</si>
  <si>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</si>
  <si>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</si>
  <si>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</si>
  <si>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</si>
  <si>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</si>
  <si>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</si>
  <si>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</si>
  <si>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</si>
  <si>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</si>
  <si>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</si>
  <si>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</si>
  <si>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</si>
  <si>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</si>
  <si>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</si>
  <si>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</si>
  <si>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</si>
  <si>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</si>
  <si>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</si>
  <si>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</si>
  <si>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</si>
  <si>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</si>
  <si>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</si>
  <si>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</si>
  <si>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</si>
  <si>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</si>
  <si>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</si>
  <si>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</si>
  <si>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</si>
  <si>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</si>
  <si>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</si>
  <si>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</si>
  <si>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</si>
  <si>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</si>
  <si>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</si>
  <si>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</si>
  <si>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</si>
  <si>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</si>
  <si>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</si>
  <si>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</si>
  <si>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</si>
  <si>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</si>
  <si>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</si>
  <si>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</si>
  <si>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</si>
  <si>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</si>
  <si>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</si>
  <si>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</si>
  <si>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</si>
  <si>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</si>
  <si>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</si>
  <si>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</si>
  <si>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</si>
  <si>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</si>
  <si>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</si>
  <si>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</si>
  <si>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</si>
  <si>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</si>
  <si>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</si>
  <si>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</si>
  <si>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</si>
  <si>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</si>
  <si>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</si>
  <si>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</si>
  <si>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</si>
  <si>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</si>
  <si>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</si>
  <si>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</si>
  <si>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</si>
  <si>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</si>
  <si>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</si>
  <si>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</si>
  <si>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</si>
  <si>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</si>
  <si>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</si>
  <si>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</si>
  <si>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</si>
  <si>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</si>
  <si>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</si>
  <si>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</si>
  <si>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</si>
  <si>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</si>
  <si>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</si>
  <si>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</si>
  <si>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</si>
  <si>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</si>
  <si>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</si>
  <si>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</si>
  <si>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</si>
  <si>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</si>
  <si>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</si>
  <si>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</si>
  <si>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</si>
  <si>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</si>
  <si>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</si>
  <si>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</si>
  <si>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</si>
  <si>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</si>
  <si>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</si>
  <si>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</si>
  <si>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</si>
  <si>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</si>
  <si>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</si>
  <si>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</si>
  <si>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</si>
  <si>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</si>
  <si>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</si>
  <si>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</si>
  <si>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</si>
  <si>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</si>
  <si>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</si>
  <si>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</si>
  <si>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</si>
  <si>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</si>
  <si>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</si>
  <si>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</si>
  <si>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</si>
  <si>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</si>
  <si>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</si>
  <si>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</si>
  <si>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</si>
  <si>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</si>
  <si>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</si>
  <si>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</si>
  <si>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</si>
  <si>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</si>
  <si>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</si>
  <si>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</si>
  <si>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</si>
  <si>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</si>
  <si>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</si>
  <si>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</si>
  <si>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</si>
  <si>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</si>
  <si>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</si>
  <si>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</si>
  <si>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</si>
  <si>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</si>
  <si>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</si>
  <si>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</si>
  <si>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</si>
  <si>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</si>
  <si>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</si>
  <si>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</si>
  <si>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</si>
  <si>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</si>
  <si>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</si>
  <si>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</si>
  <si>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</si>
  <si>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</si>
  <si>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</si>
  <si>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</si>
  <si>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</si>
  <si>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</si>
  <si>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</si>
  <si>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</si>
  <si>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</si>
  <si>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</si>
  <si>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</si>
  <si>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</si>
  <si>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</si>
  <si>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</si>
  <si>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</si>
  <si>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</si>
  <si>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</si>
  <si>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</si>
  <si>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</si>
  <si>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</si>
  <si>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</si>
  <si>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</si>
  <si>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</si>
  <si>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</si>
  <si>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</si>
  <si>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</si>
  <si>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</si>
  <si>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</si>
  <si>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</si>
  <si>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</si>
  <si>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</si>
  <si>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</si>
  <si>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</si>
  <si>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</si>
  <si>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</si>
  <si>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</si>
  <si>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</si>
  <si>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</si>
  <si>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</si>
  <si>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</si>
  <si>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</si>
  <si>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</si>
  <si>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</si>
  <si>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</si>
  <si>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</si>
  <si>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</si>
  <si>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</si>
  <si>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</si>
  <si>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</si>
  <si>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</si>
  <si>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</si>
  <si>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</si>
  <si>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</si>
  <si>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</si>
  <si>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</si>
  <si>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</si>
  <si>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</si>
  <si>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</si>
  <si>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</si>
  <si>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</si>
  <si>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</si>
  <si>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</si>
  <si>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</si>
  <si>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</si>
  <si>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</si>
  <si>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</si>
  <si>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</si>
  <si>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</si>
  <si>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</si>
  <si>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</si>
  <si>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</si>
  <si>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</si>
  <si>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</si>
  <si>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</si>
  <si>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</si>
  <si>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</si>
  <si>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</si>
  <si>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</si>
  <si>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</si>
  <si>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</si>
  <si>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</si>
  <si>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</si>
  <si>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</si>
  <si>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</si>
  <si>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</si>
  <si>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</si>
  <si>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</si>
  <si>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</si>
  <si>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</si>
  <si>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</si>
  <si>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</si>
  <si>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</si>
  <si>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</si>
  <si>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</si>
  <si>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</si>
  <si>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</si>
  <si>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</si>
  <si>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</si>
  <si>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</si>
  <si>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</si>
  <si>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</si>
  <si>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</si>
  <si>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</si>
  <si>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</si>
  <si>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</si>
  <si>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</si>
  <si>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</si>
  <si>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</si>
  <si>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</si>
  <si>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</si>
  <si>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</si>
  <si>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</si>
  <si>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</si>
  <si>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</si>
  <si>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</si>
  <si>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</si>
  <si>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</si>
  <si>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</si>
  <si>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</si>
  <si>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</si>
  <si>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</si>
  <si>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</si>
  <si>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</si>
  <si>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</si>
  <si>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</si>
  <si>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</si>
  <si>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</si>
  <si>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</si>
  <si>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</si>
  <si>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</si>
  <si>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</si>
  <si>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</si>
  <si>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</si>
  <si>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</si>
  <si>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</si>
  <si>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</si>
  <si>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</si>
  <si>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</si>
  <si>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</si>
  <si>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</si>
  <si>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</si>
  <si>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</si>
  <si>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</si>
  <si>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</si>
  <si>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</si>
  <si>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</si>
  <si>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</si>
  <si>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</si>
  <si>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</si>
  <si>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</si>
  <si>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</si>
  <si>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</si>
  <si>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</si>
  <si>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</si>
  <si>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</si>
  <si>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</si>
  <si>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</si>
  <si>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</si>
  <si>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</si>
  <si>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</si>
  <si>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</si>
  <si>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</si>
  <si>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</si>
  <si>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</si>
  <si>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</si>
  <si>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</si>
  <si>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</si>
  <si>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</si>
  <si>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</si>
  <si>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</si>
  <si>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</si>
  <si>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</si>
  <si>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</si>
  <si>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</si>
  <si>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</si>
  <si>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</si>
  <si>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</si>
  <si>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</si>
  <si>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</si>
  <si>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</si>
  <si>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</si>
  <si>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</si>
  <si>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</si>
  <si>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</si>
  <si>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</si>
  <si>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</si>
  <si>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</si>
  <si>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</si>
  <si>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</si>
  <si>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</si>
  <si>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</si>
  <si>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</si>
  <si>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</si>
  <si>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</si>
  <si>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</si>
  <si>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</si>
  <si>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</si>
  <si>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</si>
  <si>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</si>
  <si>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</si>
  <si>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</si>
  <si>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</si>
  <si>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</si>
  <si>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</si>
  <si>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</si>
  <si>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</si>
  <si>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</si>
  <si>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</si>
  <si>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</si>
  <si>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</si>
  <si>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</si>
  <si>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</si>
  <si>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</si>
  <si>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</si>
  <si>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</si>
  <si>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</si>
  <si>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</si>
  <si>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</si>
  <si>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</si>
  <si>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</si>
  <si>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</si>
  <si>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</si>
  <si>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</si>
  <si>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</si>
  <si>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</si>
  <si>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</si>
  <si>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</si>
  <si>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</si>
  <si>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</si>
  <si>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</si>
  <si>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</si>
  <si>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</si>
  <si>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</si>
  <si>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</si>
  <si>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</si>
  <si>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</si>
  <si>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</si>
  <si>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</si>
  <si>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</si>
  <si>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</si>
  <si>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</si>
  <si>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</si>
  <si>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</si>
  <si>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</si>
  <si>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</si>
  <si>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</si>
  <si>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</si>
  <si>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</si>
  <si>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</si>
  <si>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</si>
  <si>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</si>
  <si>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</si>
  <si>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</si>
  <si>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</si>
  <si>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</si>
  <si>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</si>
  <si>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</si>
  <si>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</si>
  <si>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</si>
  <si>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</si>
  <si>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</si>
  <si>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</si>
  <si>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</si>
  <si>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</si>
  <si>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</si>
  <si>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</si>
  <si>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</si>
  <si>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</si>
  <si>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</si>
  <si>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</si>
  <si>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</si>
  <si>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</si>
  <si>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</si>
  <si>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</si>
  <si>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</si>
  <si>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</si>
  <si>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</si>
  <si>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</si>
  <si>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</si>
  <si>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</si>
  <si>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</si>
  <si>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</si>
  <si>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</si>
  <si>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</si>
  <si>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</si>
  <si>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</si>
  <si>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</si>
  <si>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</si>
  <si>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</si>
  <si>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</si>
  <si>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</si>
  <si>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</si>
  <si>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</si>
  <si>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</si>
  <si>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</si>
  <si>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</si>
  <si>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</si>
  <si>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</si>
  <si>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</si>
  <si>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</si>
  <si>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</si>
  <si>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</si>
  <si>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</si>
  <si>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</si>
  <si>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</si>
  <si>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</si>
  <si>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</si>
  <si>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</si>
  <si>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</si>
  <si>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</si>
  <si>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</si>
  <si>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</si>
  <si>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</si>
  <si>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</si>
  <si>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</si>
  <si>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</si>
  <si>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</si>
  <si>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</si>
  <si>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</si>
  <si>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</si>
  <si>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</si>
  <si>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</si>
  <si>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</si>
  <si>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</si>
  <si>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</si>
  <si>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</si>
  <si>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</si>
  <si>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</si>
  <si>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</si>
  <si>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</si>
  <si>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</si>
  <si>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</si>
  <si>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</si>
  <si>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</si>
  <si>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</si>
  <si>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</si>
  <si>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</si>
  <si>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</si>
  <si>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</si>
  <si>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</si>
  <si>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</si>
  <si>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</si>
  <si>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</si>
  <si>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</si>
  <si>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</si>
  <si>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</si>
  <si>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</si>
  <si>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</si>
  <si>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</si>
  <si>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</si>
  <si>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</si>
  <si>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</si>
  <si>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</si>
  <si>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</si>
  <si>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</si>
  <si>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</si>
  <si>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</si>
  <si>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</si>
  <si>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</si>
  <si>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</si>
  <si>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</si>
  <si>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</si>
  <si>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</si>
  <si>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</si>
  <si>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</si>
  <si>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</si>
  <si>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</si>
  <si>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</si>
  <si>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</si>
  <si>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</si>
  <si>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</si>
  <si>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</si>
  <si>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</si>
  <si>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</si>
  <si>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</si>
  <si>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</si>
  <si>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</si>
  <si>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</si>
  <si>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</si>
  <si>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</si>
  <si>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</si>
  <si>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</si>
  <si>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</si>
  <si>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</si>
  <si>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</si>
  <si>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</si>
  <si>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</si>
  <si>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</si>
  <si>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</si>
  <si>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</si>
  <si>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</si>
  <si>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</si>
  <si>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</si>
  <si>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</si>
  <si>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</si>
  <si>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</si>
  <si>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</si>
  <si>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</si>
  <si>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</si>
  <si>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</si>
  <si>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</si>
  <si>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</si>
  <si>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</si>
  <si>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</si>
  <si>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</si>
  <si>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</si>
  <si>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</si>
  <si>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</si>
  <si>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</si>
  <si>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</si>
  <si>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</si>
  <si>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</si>
  <si>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</si>
  <si>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</si>
  <si>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</si>
  <si>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</si>
  <si>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</si>
  <si>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</si>
  <si>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</si>
  <si>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</si>
  <si>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</si>
  <si>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</si>
  <si>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</si>
  <si>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</si>
  <si>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</si>
  <si>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</si>
  <si>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</si>
  <si>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</si>
  <si>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</si>
  <si>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</si>
  <si>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</si>
  <si>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</si>
  <si>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</si>
  <si>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</si>
  <si>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</si>
  <si>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</si>
  <si>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</si>
  <si>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</si>
  <si>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</si>
  <si>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</si>
  <si>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</si>
  <si>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</si>
  <si>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</si>
  <si>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</si>
  <si>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</si>
  <si>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</si>
  <si>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</si>
  <si>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</si>
  <si>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</si>
  <si>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</si>
  <si>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</si>
  <si>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</si>
  <si>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</si>
  <si>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</si>
  <si>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</si>
  <si>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</si>
  <si>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</si>
  <si>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</si>
  <si>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</si>
  <si>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</si>
  <si>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</si>
  <si>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</si>
  <si>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</si>
  <si>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</si>
  <si>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</si>
  <si>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</si>
  <si>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</si>
  <si>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</si>
  <si>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</si>
  <si>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</si>
  <si>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</si>
  <si>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</si>
  <si>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</si>
  <si>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</si>
  <si>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</si>
  <si>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</si>
  <si>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</si>
  <si>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</si>
  <si>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</si>
  <si>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</si>
  <si>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</si>
  <si>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</si>
  <si>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</si>
  <si>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</si>
  <si>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</si>
  <si>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</si>
  <si>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</si>
  <si>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</si>
  <si>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</si>
  <si>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</si>
  <si>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</si>
  <si>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</si>
  <si>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</si>
  <si>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</si>
  <si>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</si>
  <si>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</si>
  <si>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</si>
  <si>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</si>
  <si>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</si>
  <si>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</si>
  <si>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</si>
  <si>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</si>
  <si>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</si>
  <si>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</si>
  <si>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</si>
  <si>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</si>
  <si>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</si>
  <si>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</si>
  <si>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</si>
  <si>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</si>
  <si>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</si>
  <si>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</si>
  <si>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</si>
  <si>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</si>
  <si>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</si>
  <si>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</si>
  <si>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</si>
  <si>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</si>
  <si>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</si>
  <si>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</si>
  <si>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</si>
  <si>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</si>
  <si>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</si>
  <si>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</si>
  <si>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</si>
  <si>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</si>
  <si>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</si>
  <si>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</si>
  <si>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</si>
  <si>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</si>
  <si>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</si>
  <si>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</si>
  <si>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</si>
  <si>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</si>
  <si>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</si>
  <si>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</si>
  <si>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</si>
  <si>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</si>
  <si>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</si>
  <si>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</si>
  <si>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</si>
  <si>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</si>
  <si>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</si>
  <si>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</si>
  <si>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</si>
  <si>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</si>
  <si>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</si>
  <si>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</si>
  <si>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</si>
  <si>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</si>
  <si>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</si>
  <si>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</si>
  <si>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</si>
  <si>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</si>
  <si>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</si>
  <si>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</si>
  <si>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</si>
  <si>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</si>
  <si>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</si>
  <si>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</si>
  <si>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</si>
  <si>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</si>
  <si>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</si>
  <si>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</si>
  <si>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</si>
  <si>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</si>
  <si>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</si>
  <si>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</si>
  <si>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</si>
  <si>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</si>
  <si>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</si>
  <si>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</si>
  <si>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</si>
  <si>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</si>
  <si>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</si>
  <si>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</si>
  <si>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</si>
  <si>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</si>
  <si>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</si>
  <si>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</si>
  <si>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</si>
  <si>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</si>
  <si>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</si>
  <si>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</si>
  <si>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</si>
  <si>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</si>
  <si>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</si>
  <si>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</si>
  <si>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</si>
  <si>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</si>
  <si>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</si>
  <si>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</si>
  <si>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</si>
  <si>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</si>
  <si>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</si>
  <si>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</si>
  <si>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</si>
  <si>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</si>
  <si>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</si>
  <si>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</si>
  <si>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</si>
  <si>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</si>
  <si>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</si>
  <si>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</si>
  <si>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</si>
  <si>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</si>
  <si>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</si>
  <si>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</si>
  <si>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</si>
  <si>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</si>
  <si>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</si>
  <si>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</si>
  <si>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</si>
  <si>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</si>
  <si>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</si>
  <si>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</si>
  <si>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</si>
  <si>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</si>
  <si>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</si>
  <si>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</si>
  <si>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</si>
  <si>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</si>
  <si>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</si>
  <si>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</si>
  <si>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</si>
  <si>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</si>
  <si>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</si>
  <si>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</si>
  <si>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</si>
  <si>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</si>
  <si>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</si>
  <si>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</si>
  <si>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</si>
  <si>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</si>
  <si>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</si>
  <si>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</si>
  <si>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</si>
  <si>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</si>
  <si>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</si>
  <si>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</si>
  <si>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</si>
  <si>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</si>
  <si>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</si>
  <si>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</si>
  <si>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</si>
  <si>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</si>
  <si>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</si>
  <si>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</si>
  <si>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</si>
  <si>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</si>
  <si>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</si>
  <si>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</si>
  <si>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</si>
  <si>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</si>
  <si>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</si>
  <si>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</si>
  <si>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</si>
  <si>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</si>
  <si>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</si>
  <si>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</si>
  <si>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</si>
  <si>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</si>
  <si>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</si>
  <si>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</si>
  <si>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</si>
  <si>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</si>
  <si>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</si>
  <si>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</si>
  <si>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</si>
  <si>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</si>
  <si>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</si>
  <si>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</si>
  <si>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</si>
  <si>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</si>
  <si>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</si>
  <si>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</si>
  <si>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</si>
  <si>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</si>
  <si>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</si>
  <si>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</si>
  <si>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</si>
  <si>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</si>
  <si>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</si>
  <si>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</si>
  <si>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</si>
  <si>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</si>
  <si>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</si>
  <si>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</si>
  <si>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</si>
  <si>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</si>
  <si>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</si>
  <si>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</si>
  <si>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</si>
  <si>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</si>
  <si>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</si>
  <si>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</si>
  <si>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</si>
  <si>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</si>
  <si>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</si>
  <si>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</si>
  <si>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</si>
  <si>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</si>
  <si>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</si>
  <si>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</si>
  <si>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</si>
  <si>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</si>
  <si>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</si>
  <si>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</si>
  <si>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</si>
  <si>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</si>
  <si>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</si>
  <si>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</si>
  <si>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</si>
  <si>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</si>
  <si>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</si>
  <si>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</si>
  <si>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</si>
  <si>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</si>
  <si>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</si>
  <si>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</si>
  <si>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</si>
  <si>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</si>
  <si>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</si>
  <si>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</si>
  <si>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</si>
  <si>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</si>
  <si>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</si>
  <si>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</si>
  <si>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</si>
  <si>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</si>
  <si>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</si>
  <si>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</si>
  <si>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</si>
  <si>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</si>
  <si>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</si>
  <si>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</si>
  <si>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</si>
  <si>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</si>
  <si>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</si>
  <si>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</si>
  <si>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</si>
  <si>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</si>
  <si>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</si>
  <si>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</si>
  <si>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</si>
  <si>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</si>
  <si>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</si>
  <si>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</si>
  <si>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</si>
  <si>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</si>
  <si>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</si>
  <si>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</si>
  <si>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</si>
  <si>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</si>
  <si>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</si>
  <si>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</si>
  <si>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</si>
  <si>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</si>
  <si>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</si>
  <si>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</si>
  <si>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</si>
  <si>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</si>
  <si>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</si>
  <si>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</si>
  <si>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</si>
  <si>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</si>
  <si>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</si>
  <si>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</si>
  <si>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</si>
  <si>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</si>
  <si>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</si>
  <si>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</si>
  <si>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</si>
  <si>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</si>
  <si>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</si>
  <si>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</si>
  <si>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</si>
  <si>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</si>
  <si>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</si>
  <si>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</si>
  <si>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</si>
  <si>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</si>
  <si>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</si>
  <si>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</si>
  <si>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</si>
  <si>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</si>
  <si>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</si>
  <si>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</si>
  <si>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</si>
  <si>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</si>
  <si>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</si>
  <si>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</si>
  <si>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</si>
  <si>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</si>
  <si>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</si>
  <si>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</si>
  <si>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</si>
  <si>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</si>
  <si>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</si>
  <si>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</si>
  <si>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</si>
  <si>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</si>
  <si>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</si>
  <si>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</si>
  <si>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</si>
  <si>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</si>
  <si>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</si>
  <si>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</si>
  <si>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</si>
  <si>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</si>
  <si>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</si>
  <si>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</si>
  <si>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</si>
  <si>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</si>
  <si>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</si>
  <si>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</si>
  <si>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</si>
  <si>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</si>
  <si>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</si>
  <si>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</si>
  <si>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</si>
  <si>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</si>
  <si>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</si>
  <si>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</si>
  <si>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</si>
  <si>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</si>
  <si>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</si>
  <si>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</si>
  <si>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</si>
  <si>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</si>
  <si>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</si>
  <si>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</si>
  <si>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</si>
  <si>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</si>
  <si>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</si>
  <si>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</si>
  <si>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</si>
  <si>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</si>
  <si>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</si>
  <si>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</si>
  <si>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</si>
  <si>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</si>
  <si>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</si>
  <si>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</si>
  <si>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</si>
  <si>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</si>
  <si>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</si>
  <si>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</si>
  <si>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</si>
  <si>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</si>
  <si>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</si>
  <si>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</si>
  <si>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</si>
  <si>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</si>
  <si>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</si>
  <si>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</si>
  <si>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</si>
  <si>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</si>
  <si>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</si>
  <si>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</si>
  <si>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</si>
  <si>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</si>
  <si>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</si>
  <si>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</si>
  <si>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</si>
  <si>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</si>
  <si>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</si>
  <si>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</si>
  <si>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</si>
  <si>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</si>
  <si>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</si>
  <si>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</si>
  <si>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</si>
  <si>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</si>
  <si>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</si>
  <si>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</si>
  <si>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</si>
  <si>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</si>
  <si>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</si>
  <si>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</si>
  <si>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</si>
  <si>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</si>
  <si>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</si>
  <si>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</si>
  <si>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</si>
  <si>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</si>
  <si>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</si>
  <si>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</si>
  <si>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</si>
  <si>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</si>
  <si>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</si>
  <si>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</si>
  <si>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</si>
  <si>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</si>
  <si>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</si>
  <si>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</si>
  <si>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</si>
  <si>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</si>
  <si>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</si>
  <si>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</si>
  <si>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</si>
  <si>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</si>
  <si>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</si>
  <si>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</si>
  <si>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</si>
  <si>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</si>
  <si>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</si>
  <si>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</si>
  <si>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</si>
  <si>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</si>
  <si>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</si>
  <si>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</si>
  <si>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</si>
  <si>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</si>
  <si>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</si>
  <si>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</si>
  <si>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</si>
  <si>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</si>
  <si>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</si>
  <si>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</si>
  <si>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</si>
  <si>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</si>
  <si>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</si>
  <si>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</si>
  <si>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</si>
  <si>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</si>
  <si>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</si>
  <si>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</si>
  <si>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</si>
  <si>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</si>
  <si>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</si>
  <si>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</si>
  <si>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</si>
  <si>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</si>
  <si>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</si>
  <si>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</si>
  <si>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</si>
  <si>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</si>
  <si>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</si>
  <si>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</si>
  <si>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</si>
  <si>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</si>
  <si>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</si>
  <si>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</si>
  <si>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</si>
  <si>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</si>
  <si>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</si>
  <si>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</si>
  <si>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</si>
  <si>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</si>
  <si>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</si>
  <si>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</si>
  <si>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</si>
  <si>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</si>
  <si>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</si>
  <si>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</si>
  <si>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</si>
  <si>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</si>
  <si>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</si>
  <si>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</si>
  <si>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</si>
  <si>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</si>
  <si>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</si>
  <si>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</si>
  <si>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</si>
  <si>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</si>
  <si>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</si>
  <si>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</si>
  <si>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</si>
  <si>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</si>
  <si>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</si>
  <si>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</si>
  <si>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</si>
  <si>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</si>
  <si>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</si>
  <si>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</si>
  <si>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</si>
  <si>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</si>
  <si>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</si>
  <si>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</si>
  <si>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</si>
  <si>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</si>
  <si>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</si>
  <si>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</si>
  <si>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</si>
  <si>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</si>
  <si>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</si>
  <si>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</si>
  <si>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</si>
  <si>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</si>
  <si>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</si>
  <si>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</si>
  <si>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</si>
  <si>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</si>
  <si>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</si>
  <si>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</si>
  <si>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</si>
  <si>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</si>
  <si>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</si>
  <si>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</si>
  <si>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</si>
  <si>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</si>
  <si>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</si>
  <si>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</si>
  <si>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</si>
  <si>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</si>
  <si>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</si>
  <si>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</si>
  <si>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</si>
  <si>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</si>
  <si>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</si>
  <si>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</si>
  <si>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</si>
  <si>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</si>
  <si>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</si>
  <si>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</si>
  <si>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</si>
  <si>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</si>
  <si>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</si>
  <si>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</si>
  <si>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</si>
  <si>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</si>
  <si>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</si>
  <si>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</si>
  <si>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</si>
  <si>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</si>
  <si>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</si>
  <si>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</si>
  <si>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</si>
  <si>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</si>
  <si>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</si>
  <si>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</si>
  <si>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</si>
  <si>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</si>
  <si>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</si>
  <si>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</si>
  <si>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</si>
  <si>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</si>
  <si>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</si>
  <si>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</si>
  <si>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</si>
  <si>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</si>
  <si>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</si>
  <si>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</si>
  <si>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</si>
  <si>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</si>
  <si>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</si>
  <si>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</si>
  <si>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</si>
  <si>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</si>
  <si>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</si>
  <si>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</si>
  <si>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</si>
  <si>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</si>
  <si>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</si>
  <si>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</si>
  <si>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</si>
  <si>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</si>
  <si>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</si>
  <si>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</si>
  <si>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</si>
  <si>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</si>
  <si>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</si>
  <si>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</si>
  <si>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</si>
  <si>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</si>
  <si>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</si>
  <si>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</si>
  <si>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</si>
  <si>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</si>
  <si>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</si>
  <si>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</si>
  <si>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</si>
  <si>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</si>
  <si>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</si>
  <si>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</si>
  <si>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</si>
  <si>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</si>
  <si>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</si>
  <si>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</si>
  <si>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</si>
  <si>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</si>
  <si>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</si>
  <si>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</si>
  <si>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</si>
  <si>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</si>
  <si>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</si>
  <si>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</si>
  <si>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</si>
  <si>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</si>
  <si>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</si>
  <si>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</si>
  <si>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</si>
  <si>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</si>
  <si>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</si>
  <si>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</si>
  <si>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</si>
  <si>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</si>
  <si>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</si>
  <si>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</si>
  <si>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</si>
  <si>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</si>
  <si>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</si>
  <si>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</si>
  <si>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</si>
  <si>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</si>
  <si>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</si>
  <si>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</si>
  <si>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</si>
  <si>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</si>
  <si>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</si>
  <si>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</si>
  <si>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</si>
  <si>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</si>
  <si>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</si>
  <si>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</si>
  <si>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</si>
  <si>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</si>
  <si>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</si>
  <si>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</si>
  <si>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</si>
  <si>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</si>
  <si>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</si>
  <si>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</si>
  <si>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</si>
  <si>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</si>
  <si>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</si>
  <si>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</si>
  <si>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</si>
  <si>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</si>
  <si>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</si>
  <si>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</si>
  <si>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</si>
  <si>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</si>
  <si>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</si>
  <si>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</si>
  <si>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</si>
  <si>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</si>
  <si>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</si>
  <si>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</si>
  <si>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</si>
  <si>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</si>
  <si>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</si>
  <si>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</si>
  <si>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</si>
  <si>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</si>
  <si>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</si>
  <si>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</si>
  <si>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</si>
  <si>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</si>
  <si>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</si>
  <si>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</si>
  <si>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</si>
  <si>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</si>
  <si>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</si>
  <si>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</si>
  <si>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</si>
  <si>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</si>
  <si>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</si>
  <si>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</si>
  <si>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</si>
  <si>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</si>
  <si>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</si>
  <si>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</si>
  <si>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</si>
  <si>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</si>
  <si>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</si>
  <si>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</si>
  <si>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</si>
  <si>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</si>
  <si>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</si>
  <si>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</si>
  <si>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</si>
  <si>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</si>
  <si>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</si>
  <si>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</si>
  <si>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</si>
  <si>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</si>
  <si>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</si>
  <si>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</si>
  <si>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</si>
  <si>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</si>
  <si>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</si>
  <si>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</si>
  <si>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</si>
  <si>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</si>
  <si>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</si>
  <si>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</si>
  <si>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</si>
  <si>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</si>
  <si>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</si>
  <si>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</si>
  <si>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</si>
  <si>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</si>
  <si>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</si>
  <si>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</si>
  <si>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</si>
  <si>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</si>
  <si>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</si>
  <si>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</si>
  <si>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</si>
  <si>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</si>
  <si>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</si>
  <si>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</si>
  <si>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</si>
  <si>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</si>
  <si>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</si>
  <si>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</si>
  <si>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</si>
  <si>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</si>
  <si>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</si>
  <si>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</si>
  <si>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</si>
  <si>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</si>
  <si>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</si>
  <si>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</si>
  <si>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</si>
  <si>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</si>
  <si>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</si>
  <si>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</si>
  <si>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</si>
  <si>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</si>
  <si>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</si>
  <si>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</si>
  <si>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</si>
  <si>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</si>
  <si>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</si>
  <si>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</si>
  <si>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</si>
  <si>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</si>
  <si>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</si>
  <si>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</si>
  <si>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</si>
  <si>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</si>
  <si>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</si>
  <si>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</si>
  <si>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</si>
  <si>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</si>
  <si>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</si>
  <si>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</si>
  <si>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</si>
  <si>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</si>
  <si>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</si>
  <si>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</si>
  <si>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</si>
  <si>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</si>
  <si>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</si>
  <si>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</si>
  <si>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</si>
  <si>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</si>
  <si>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</si>
  <si>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</si>
  <si>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</si>
  <si>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</si>
  <si>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</si>
  <si>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</si>
  <si>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</si>
  <si>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</si>
  <si>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</si>
  <si>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</si>
  <si>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</si>
  <si>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</si>
  <si>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</si>
  <si>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</si>
  <si>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</si>
  <si>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</si>
  <si>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</si>
  <si>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</si>
  <si>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</si>
  <si>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</si>
  <si>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</si>
  <si>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</si>
  <si>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</si>
  <si>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</si>
  <si>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</si>
  <si>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</si>
  <si>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</si>
  <si>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</si>
  <si>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</si>
  <si>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</si>
  <si>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</si>
  <si>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</si>
  <si>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</si>
  <si>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</si>
  <si>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</si>
  <si>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</si>
  <si>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</si>
  <si>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</si>
  <si>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</si>
  <si>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</si>
  <si>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</si>
  <si>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</si>
  <si>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</si>
  <si>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</si>
  <si>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</si>
  <si>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</si>
  <si>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</si>
  <si>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</si>
  <si>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</si>
  <si>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</si>
  <si>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</si>
  <si>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</si>
  <si>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</si>
  <si>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</si>
  <si>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</si>
  <si>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</si>
  <si>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</si>
  <si>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</si>
  <si>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</si>
  <si>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</si>
  <si>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</si>
  <si>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</si>
  <si>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</si>
  <si>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</si>
  <si>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</si>
  <si>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</si>
  <si>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</si>
  <si>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</si>
  <si>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</si>
  <si>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</si>
  <si>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</si>
  <si>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</si>
  <si>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</si>
  <si>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</si>
  <si>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</si>
  <si>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</si>
  <si>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</si>
  <si>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</si>
  <si>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</si>
  <si>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</si>
  <si>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</si>
  <si>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</si>
  <si>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</si>
  <si>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</si>
  <si>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</si>
  <si>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</si>
  <si>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</si>
  <si>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</si>
  <si>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</si>
  <si>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</si>
  <si>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</si>
  <si>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</si>
  <si>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</si>
  <si>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</si>
  <si>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</si>
  <si>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</si>
  <si>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</si>
  <si>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</si>
  <si>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</si>
  <si>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</si>
  <si>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</si>
  <si>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</si>
  <si>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</si>
  <si>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</si>
  <si>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</si>
  <si>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</si>
  <si>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</si>
  <si>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</si>
  <si>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</si>
  <si>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</si>
  <si>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</si>
  <si>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</si>
  <si>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</si>
  <si>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</si>
  <si>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</si>
  <si>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</si>
  <si>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</si>
  <si>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</si>
  <si>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</si>
  <si>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</si>
  <si>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</si>
  <si>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</si>
  <si>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</si>
  <si>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</si>
  <si>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</si>
  <si>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</si>
  <si>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</si>
  <si>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</si>
  <si>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</si>
  <si>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</si>
  <si>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</si>
  <si>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</si>
  <si>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</si>
  <si>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</si>
  <si>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</si>
  <si>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</si>
  <si>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</si>
  <si>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</si>
  <si>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</si>
  <si>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</si>
  <si>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</si>
  <si>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</si>
  <si>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</si>
  <si>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</si>
  <si>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</si>
  <si>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</si>
  <si>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</si>
  <si>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</si>
  <si>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</si>
  <si>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</si>
  <si>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</si>
  <si>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</si>
  <si>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</si>
  <si>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</si>
  <si>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</si>
  <si>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</si>
  <si>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</si>
  <si>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</si>
  <si>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</si>
  <si>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</si>
  <si>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</si>
  <si>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</si>
  <si>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</si>
  <si>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</si>
  <si>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</si>
  <si>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</si>
  <si>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</si>
  <si>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</si>
  <si>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</si>
  <si>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</si>
  <si>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</si>
  <si>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</si>
  <si>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</si>
  <si>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</si>
  <si>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</si>
  <si>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</si>
  <si>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</si>
  <si>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</si>
  <si>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</si>
  <si>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</si>
  <si>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</si>
  <si>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</si>
  <si>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</si>
  <si>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</si>
  <si>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</si>
  <si>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</si>
  <si>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</si>
  <si>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</si>
  <si>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</si>
  <si>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</si>
  <si>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</si>
  <si>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</si>
  <si>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</si>
  <si>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</si>
  <si>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</si>
  <si>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</si>
  <si>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</si>
  <si>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</si>
  <si>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</si>
  <si>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</si>
  <si>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</si>
  <si>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</si>
  <si>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</si>
  <si>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</si>
  <si>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</si>
  <si>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</si>
  <si>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</si>
  <si>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</si>
  <si>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</si>
  <si>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</si>
  <si>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</si>
  <si>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</si>
  <si>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</si>
  <si>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</si>
  <si>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</si>
  <si>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</si>
  <si>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</si>
  <si>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</si>
  <si>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</si>
  <si>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</si>
  <si>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</si>
  <si>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</si>
  <si>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</si>
  <si>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</si>
  <si>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</si>
  <si>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</si>
  <si>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</si>
  <si>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</si>
  <si>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</si>
  <si>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</si>
  <si>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</si>
  <si>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</si>
  <si>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</si>
  <si>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</si>
  <si>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</si>
  <si>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</si>
  <si>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</si>
  <si>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</si>
  <si>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</si>
  <si>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</si>
  <si>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</si>
  <si>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</si>
  <si>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</si>
  <si>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</si>
  <si>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</si>
  <si>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</si>
  <si>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</si>
  <si>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</si>
  <si>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</si>
  <si>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</si>
  <si>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</si>
  <si>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</si>
  <si>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</si>
  <si>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</si>
  <si>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</si>
  <si>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</si>
  <si>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</si>
  <si>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</si>
  <si>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</si>
  <si>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</si>
  <si>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</si>
  <si>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</si>
  <si>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</si>
  <si>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</si>
  <si>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</si>
  <si>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</si>
  <si>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</si>
  <si>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</si>
  <si>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</si>
  <si>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</si>
  <si>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</si>
  <si>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</si>
  <si>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</si>
  <si>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</si>
  <si>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</si>
  <si>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</si>
  <si>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</si>
  <si>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</si>
  <si>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</si>
  <si>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</si>
  <si>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</si>
  <si>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</si>
  <si>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</si>
  <si>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</si>
  <si>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</si>
  <si>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</si>
  <si>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</si>
  <si>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</si>
  <si>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</si>
  <si>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</si>
  <si>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</si>
  <si>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</si>
  <si>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</si>
  <si>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</si>
  <si>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</si>
  <si>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</si>
  <si>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</si>
  <si>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</si>
  <si>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</si>
  <si>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</si>
  <si>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</si>
  <si>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</si>
  <si>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</si>
  <si>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</si>
  <si>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</si>
  <si>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</si>
  <si>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</si>
  <si>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</si>
  <si>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</si>
  <si>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</si>
  <si>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</si>
  <si>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</si>
  <si>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</si>
  <si>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</si>
  <si>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</si>
  <si>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</si>
  <si>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</si>
  <si>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</si>
  <si>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</si>
  <si>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</si>
  <si>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</si>
  <si>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</si>
  <si>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</si>
  <si>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</si>
  <si>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</si>
  <si>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</si>
  <si>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</si>
  <si>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</si>
  <si>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</si>
  <si>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</si>
  <si>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</si>
  <si>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</si>
  <si>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</si>
  <si>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</si>
  <si>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</si>
  <si>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</si>
  <si>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</si>
  <si>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</si>
  <si>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</si>
  <si>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</si>
  <si>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</si>
  <si>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</si>
  <si>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</si>
  <si>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</si>
  <si>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</si>
  <si>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</si>
  <si>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</si>
  <si>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</si>
  <si>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</si>
  <si>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</si>
  <si>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</si>
  <si>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</si>
  <si>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</si>
  <si>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</si>
  <si>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</si>
  <si>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</si>
  <si>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</si>
  <si>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</si>
  <si>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</si>
  <si>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</si>
  <si>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</si>
  <si>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</si>
  <si>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</si>
  <si>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</si>
  <si>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</si>
  <si>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</si>
  <si>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</si>
  <si>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</si>
  <si>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</si>
  <si>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</si>
  <si>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</si>
  <si>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</si>
  <si>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</si>
  <si>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</si>
  <si>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</si>
  <si>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</si>
  <si>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</si>
  <si>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</si>
  <si>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</si>
  <si>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</si>
  <si>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</si>
  <si>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</si>
  <si>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</si>
  <si>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</si>
  <si>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</si>
  <si>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</si>
  <si>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</si>
  <si>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</si>
  <si>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</si>
  <si>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</si>
  <si>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</si>
  <si>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</si>
  <si>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</si>
  <si>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</si>
  <si>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</si>
  <si>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</si>
  <si>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</si>
  <si>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</si>
  <si>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</si>
  <si>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</si>
  <si>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</si>
  <si>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</si>
  <si>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</si>
  <si>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</si>
  <si>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</si>
  <si>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</si>
  <si>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</si>
  <si>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</si>
  <si>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</si>
  <si>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</si>
  <si>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</si>
  <si>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</si>
  <si>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</si>
  <si>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</si>
  <si>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</si>
  <si>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</si>
  <si>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</si>
  <si>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</si>
  <si>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</si>
  <si>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</si>
  <si>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</si>
  <si>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</si>
  <si>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</si>
  <si>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</si>
  <si>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</si>
  <si>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</si>
  <si>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</si>
  <si>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</si>
  <si>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</si>
  <si>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</si>
  <si>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</si>
  <si>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</si>
  <si>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</si>
  <si>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</si>
  <si>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</si>
  <si>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</si>
  <si>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</si>
  <si>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</si>
  <si>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</si>
  <si>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</si>
  <si>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</si>
  <si>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</si>
  <si>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</si>
  <si>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</si>
  <si>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</si>
  <si>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</si>
  <si>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</si>
  <si>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</si>
  <si>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</si>
  <si>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</si>
  <si>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</si>
  <si>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</si>
  <si>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</si>
  <si>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</si>
  <si>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</si>
  <si>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</si>
  <si>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</si>
  <si>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</si>
  <si>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</si>
  <si>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</si>
  <si>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</si>
  <si>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</si>
  <si>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</si>
  <si>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</si>
  <si>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</si>
  <si>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</si>
  <si>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</si>
  <si>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</si>
  <si>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</si>
  <si>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</si>
  <si>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</si>
  <si>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</si>
  <si>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</si>
  <si>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</si>
  <si>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</si>
  <si>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</si>
  <si>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</si>
  <si>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</si>
  <si>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</si>
  <si>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</si>
  <si>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</si>
  <si>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</si>
  <si>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</si>
  <si>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</si>
  <si>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</si>
  <si>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</si>
  <si>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</si>
  <si>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</si>
  <si>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</si>
  <si>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</si>
  <si>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</si>
  <si>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</si>
  <si>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</si>
  <si>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</si>
  <si>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</si>
  <si>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</si>
  <si>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</si>
  <si>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</si>
  <si>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</si>
  <si>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</si>
  <si>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</si>
  <si>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</si>
  <si>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</si>
  <si>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</si>
  <si>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</si>
  <si>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</si>
  <si>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</si>
  <si>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</si>
  <si>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</si>
  <si>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</si>
  <si>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</si>
  <si>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</si>
  <si>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</si>
  <si>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</si>
  <si>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</si>
  <si>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</si>
  <si>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</si>
  <si>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</si>
  <si>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</si>
  <si>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</si>
  <si>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</si>
  <si>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</si>
  <si>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</si>
  <si>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</si>
  <si>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</si>
  <si>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</si>
  <si>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</si>
  <si>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</si>
  <si>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</si>
  <si>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</si>
  <si>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</si>
  <si>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</si>
  <si>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</si>
  <si>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</si>
  <si>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</si>
  <si>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</si>
  <si>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</si>
  <si>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</si>
  <si>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</si>
  <si>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</si>
  <si>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</si>
  <si>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</si>
  <si>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</si>
  <si>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</si>
  <si>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</si>
  <si>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</si>
  <si>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</si>
  <si>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</si>
  <si>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</si>
  <si>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</si>
  <si>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</si>
  <si>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</si>
  <si>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</si>
  <si>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</si>
  <si>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</si>
  <si>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</si>
  <si>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</si>
  <si>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</si>
  <si>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</si>
  <si>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</si>
  <si>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</si>
  <si>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</si>
  <si>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</si>
  <si>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</si>
  <si>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</si>
  <si>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</si>
  <si>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</si>
  <si>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</si>
  <si>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</si>
  <si>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</si>
  <si>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</si>
  <si>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</si>
  <si>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</si>
  <si>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</si>
  <si>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</si>
  <si>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</si>
  <si>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</si>
  <si>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</si>
  <si>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</si>
  <si>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</si>
  <si>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</si>
  <si>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</si>
  <si>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</si>
  <si>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</si>
  <si>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</si>
  <si>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</si>
  <si>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</si>
  <si>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</si>
  <si>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</si>
  <si>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</si>
  <si>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</si>
  <si>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</si>
  <si>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</si>
  <si>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</si>
  <si>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</si>
  <si>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</si>
  <si>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</si>
  <si>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</si>
  <si>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</si>
  <si>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</si>
  <si>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</si>
  <si>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</si>
  <si>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</si>
  <si>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</si>
  <si>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</si>
  <si>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</si>
  <si>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</si>
  <si>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</si>
  <si>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</si>
  <si>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</si>
  <si>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</si>
  <si>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</si>
  <si>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</si>
  <si>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</si>
  <si>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</si>
  <si>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</si>
  <si>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</si>
  <si>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</si>
  <si>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</si>
  <si>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</si>
  <si>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</si>
  <si>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</si>
  <si>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</si>
  <si>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</si>
  <si>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</si>
  <si>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</si>
  <si>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</si>
  <si>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</si>
  <si>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</si>
  <si>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</si>
  <si>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</si>
  <si>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</si>
  <si>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</si>
  <si>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</si>
  <si>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</si>
  <si>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</si>
  <si>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</si>
  <si>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</si>
  <si>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</si>
  <si>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</si>
  <si>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</si>
  <si>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</si>
  <si>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</si>
  <si>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</si>
  <si>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</si>
  <si>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</si>
  <si>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</si>
  <si>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</si>
  <si>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</si>
  <si>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</si>
  <si>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</si>
  <si>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</si>
  <si>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</si>
  <si>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</si>
  <si>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</si>
  <si>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</si>
  <si>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</si>
  <si>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</si>
  <si>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</si>
  <si>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</si>
  <si>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</si>
  <si>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</si>
  <si>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</si>
  <si>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</si>
  <si>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</si>
  <si>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</si>
  <si>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</si>
  <si>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</si>
  <si>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</si>
  <si>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</si>
  <si>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</si>
  <si>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</si>
  <si>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</si>
  <si>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</si>
  <si>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</si>
  <si>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</si>
  <si>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</si>
  <si>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</si>
  <si>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</si>
  <si>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</si>
  <si>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</si>
  <si>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</si>
  <si>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</si>
  <si>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</si>
  <si>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</si>
  <si>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</si>
  <si>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</si>
  <si>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</si>
  <si>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</si>
  <si>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</si>
  <si>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</si>
  <si>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</si>
  <si>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</si>
  <si>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</si>
  <si>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</si>
  <si>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</si>
  <si>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</si>
  <si>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</si>
  <si>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</si>
  <si>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</si>
  <si>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</si>
  <si>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</si>
  <si>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</si>
  <si>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</si>
  <si>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</si>
  <si>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</si>
  <si>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</si>
  <si>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</si>
  <si>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</si>
  <si>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</si>
  <si>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</si>
  <si>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</si>
  <si>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</si>
  <si>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</si>
  <si>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</si>
  <si>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</si>
  <si>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</si>
  <si>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</si>
  <si>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</si>
  <si>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</si>
  <si>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</si>
  <si>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</si>
  <si>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</si>
  <si>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</si>
  <si>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</si>
  <si>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</si>
  <si>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</si>
  <si>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</si>
  <si>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</si>
  <si>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</si>
  <si>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</si>
  <si>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</si>
  <si>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</si>
  <si>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</si>
  <si>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</si>
  <si>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</si>
  <si>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</si>
  <si>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</si>
  <si>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</si>
  <si>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</si>
  <si>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</si>
  <si>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</si>
  <si>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</si>
  <si>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</si>
  <si>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</si>
  <si>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</si>
  <si>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</si>
  <si>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</si>
  <si>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</si>
  <si>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</si>
  <si>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</si>
  <si>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</si>
  <si>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</si>
  <si>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</si>
  <si>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</si>
  <si>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</si>
  <si>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</si>
  <si>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</si>
  <si>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</si>
  <si>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</si>
  <si>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</si>
  <si>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</si>
  <si>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</si>
  <si>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</si>
  <si>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</si>
  <si>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</si>
  <si>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</si>
  <si>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</si>
  <si>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</si>
  <si>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</si>
  <si>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</si>
  <si>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</si>
  <si>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</si>
  <si>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</si>
  <si>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</si>
  <si>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</si>
  <si>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</si>
  <si>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</si>
  <si>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</si>
  <si>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</si>
  <si>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</si>
  <si>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</si>
  <si>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</si>
  <si>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</si>
  <si>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</si>
  <si>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</si>
  <si>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</si>
  <si>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</si>
  <si>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</si>
  <si>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</si>
  <si>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</si>
  <si>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</si>
  <si>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</si>
  <si>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</si>
  <si>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</si>
  <si>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</si>
  <si>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</si>
  <si>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</si>
  <si>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</si>
  <si>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</si>
  <si>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</si>
  <si>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</si>
  <si>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</si>
  <si>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</si>
  <si>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</si>
  <si>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</si>
  <si>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</si>
  <si>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</si>
  <si>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</si>
  <si>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</si>
  <si>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</si>
  <si>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</si>
  <si>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</si>
  <si>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</si>
  <si>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</si>
  <si>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</si>
  <si>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</si>
  <si>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</si>
  <si>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</si>
  <si>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</si>
  <si>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</si>
  <si>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</si>
  <si>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</si>
  <si>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</si>
  <si>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</si>
  <si>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</si>
  <si>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</si>
  <si>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</si>
  <si>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</si>
  <si>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</si>
  <si>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</si>
  <si>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</si>
  <si>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</si>
  <si>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</si>
  <si>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</si>
  <si>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</si>
  <si>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</si>
  <si>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</si>
  <si>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</si>
  <si>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</si>
  <si>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</si>
  <si>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</si>
  <si>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</si>
  <si>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</si>
  <si>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</si>
  <si>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</si>
  <si>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</si>
  <si>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</si>
  <si>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</si>
  <si>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</si>
  <si>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</si>
  <si>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</si>
  <si>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</si>
  <si>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</si>
  <si>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</si>
  <si>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</si>
  <si>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</si>
  <si>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</si>
  <si>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</si>
  <si>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</si>
  <si>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</si>
  <si>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</si>
  <si>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</si>
  <si>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</si>
  <si>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</si>
  <si>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</si>
  <si>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</si>
  <si>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</si>
  <si>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</si>
  <si>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</si>
  <si>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</si>
  <si>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</si>
  <si>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</si>
  <si>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</si>
  <si>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</si>
  <si>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</si>
  <si>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</si>
  <si>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</si>
  <si>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</si>
  <si>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</si>
  <si>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</si>
  <si>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</si>
  <si>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</si>
  <si>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</si>
  <si>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</si>
  <si>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</si>
  <si>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</si>
  <si>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</si>
  <si>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</si>
  <si>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</si>
  <si>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</si>
  <si>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</si>
  <si>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</si>
  <si>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</si>
  <si>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</si>
  <si>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</si>
  <si>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</si>
  <si>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</si>
  <si>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</si>
  <si>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</si>
  <si>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</si>
  <si>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</si>
  <si>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</si>
  <si>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</si>
  <si>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</si>
  <si>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</si>
  <si>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</si>
  <si>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</si>
  <si>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</si>
  <si>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</si>
  <si>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</si>
  <si>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</si>
  <si>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</si>
  <si>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</si>
  <si>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</si>
  <si>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</si>
  <si>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</si>
  <si>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</si>
  <si>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</si>
  <si>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</si>
  <si>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</si>
  <si>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</si>
  <si>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</si>
  <si>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</si>
  <si>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</si>
  <si>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</si>
  <si>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</si>
  <si>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</si>
  <si>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</si>
  <si>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</si>
  <si>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</si>
  <si>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</si>
  <si>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</si>
  <si>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</si>
  <si>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</si>
  <si>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</si>
  <si>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</si>
  <si>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</si>
  <si>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</si>
  <si>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</si>
  <si>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</si>
  <si>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</si>
  <si>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</si>
  <si>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</si>
  <si>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</si>
  <si>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</si>
  <si>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</si>
  <si>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</si>
  <si>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</si>
  <si>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</si>
  <si>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</si>
  <si>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</si>
  <si>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</si>
  <si>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</si>
  <si>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</si>
  <si>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</si>
  <si>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</si>
  <si>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</si>
  <si>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</si>
  <si>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</si>
  <si>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</si>
  <si>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</si>
  <si>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</si>
  <si>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</si>
  <si>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</si>
  <si>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</si>
  <si>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</si>
  <si>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</si>
  <si>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</si>
  <si>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</si>
  <si>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</si>
  <si>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</si>
  <si>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</si>
  <si>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</si>
  <si>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</si>
  <si>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</si>
  <si>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</si>
  <si>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</si>
  <si>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</si>
  <si>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</si>
  <si>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</si>
  <si>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</si>
  <si>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</si>
  <si>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</si>
  <si>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</si>
  <si>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</si>
  <si>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</si>
  <si>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</si>
  <si>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</si>
  <si>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</si>
  <si>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</si>
  <si>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</si>
  <si>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</si>
  <si>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</si>
  <si>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</si>
  <si>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</si>
  <si>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</si>
  <si>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</si>
  <si>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</si>
  <si>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</si>
  <si>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</si>
  <si>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</si>
  <si>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</si>
  <si>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</si>
  <si>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</si>
  <si>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</si>
  <si>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</si>
  <si>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</si>
  <si>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</si>
  <si>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</si>
  <si>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</si>
  <si>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</si>
  <si>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</si>
  <si>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</si>
  <si>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</si>
  <si>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</si>
  <si>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</si>
  <si>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</si>
  <si>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</si>
  <si>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</si>
  <si>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</si>
  <si>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</si>
  <si>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</si>
  <si>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</si>
  <si>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</si>
  <si>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</si>
  <si>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</si>
  <si>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</si>
  <si>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</si>
  <si>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</si>
  <si>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</si>
  <si>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</si>
  <si>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</si>
  <si>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</si>
  <si>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</si>
  <si>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</si>
  <si>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</si>
  <si>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</si>
  <si>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</si>
  <si>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</si>
  <si>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</si>
  <si>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</si>
  <si>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</si>
  <si>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</si>
  <si>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</si>
  <si>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</si>
  <si>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</si>
  <si>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</si>
  <si>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</si>
  <si>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</si>
  <si>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</si>
  <si>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</si>
  <si>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</si>
  <si>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</si>
  <si>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</si>
  <si>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</si>
  <si>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</si>
  <si>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</si>
  <si>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</si>
  <si>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</si>
  <si>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</si>
  <si>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</si>
  <si>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</si>
  <si>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</si>
  <si>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</si>
  <si>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</si>
  <si>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</si>
  <si>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</si>
  <si>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</si>
  <si>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</si>
  <si>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</si>
  <si>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</si>
  <si>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</si>
  <si>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</si>
  <si>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</si>
  <si>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</si>
  <si>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</si>
  <si>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</si>
  <si>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</si>
  <si>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</si>
  <si>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</si>
  <si>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</si>
  <si>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</si>
  <si>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</si>
  <si>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</si>
  <si>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</si>
  <si>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</si>
  <si>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</si>
  <si>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</si>
  <si>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</si>
  <si>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</si>
  <si>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</si>
  <si>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</si>
  <si>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</si>
  <si>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</si>
  <si>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</si>
  <si>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</si>
  <si>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</si>
  <si>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</si>
  <si>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</si>
  <si>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</si>
  <si>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</si>
  <si>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</si>
  <si>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</si>
  <si>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</si>
  <si>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</si>
  <si>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</si>
  <si>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</si>
  <si>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</si>
  <si>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</si>
  <si>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</si>
  <si>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</si>
  <si>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</si>
  <si>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</si>
  <si>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</si>
  <si>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</si>
  <si>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</si>
  <si>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</si>
  <si>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</si>
  <si>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</si>
  <si>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</si>
  <si>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</si>
  <si>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</si>
  <si>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</si>
  <si>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</si>
  <si>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</si>
  <si>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</si>
  <si>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</si>
  <si>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</si>
  <si>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</si>
  <si>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</si>
  <si>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</si>
  <si>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</si>
  <si>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</si>
  <si>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</si>
  <si>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</si>
  <si>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</si>
  <si>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</si>
  <si>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</si>
  <si>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</si>
  <si>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</si>
  <si>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</si>
  <si>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</si>
  <si>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</si>
  <si>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</si>
  <si>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</si>
  <si>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</si>
  <si>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</si>
  <si>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</si>
  <si>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</si>
  <si>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</si>
  <si>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</si>
  <si>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</si>
  <si>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</si>
  <si>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</si>
  <si>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</si>
  <si>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</si>
  <si>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</si>
  <si>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</si>
  <si>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</si>
  <si>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</si>
  <si>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</si>
  <si>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</si>
  <si>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</si>
  <si>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</si>
  <si>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</si>
  <si>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</si>
  <si>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</si>
  <si>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</si>
  <si>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</si>
  <si>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</si>
  <si>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</si>
  <si>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</si>
  <si>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</si>
  <si>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</si>
  <si>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</si>
  <si>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</si>
  <si>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</si>
  <si>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</si>
  <si>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</si>
  <si>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</si>
  <si>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</si>
  <si>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</si>
  <si>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</si>
  <si>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</si>
  <si>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</si>
  <si>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</si>
  <si>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</si>
  <si>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</si>
  <si>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</si>
  <si>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</si>
  <si>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</si>
  <si>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</si>
  <si>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</si>
  <si>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</si>
  <si>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</si>
  <si>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</si>
  <si>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</si>
  <si>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</si>
  <si>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</si>
  <si>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</si>
  <si>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</si>
  <si>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</si>
  <si>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</si>
  <si>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</si>
  <si>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</si>
  <si>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</si>
  <si>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</si>
  <si>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</si>
  <si>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</si>
  <si>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</si>
  <si>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</si>
  <si>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</si>
  <si>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</si>
  <si>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</si>
  <si>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</si>
  <si>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</si>
  <si>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</si>
  <si>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</si>
  <si>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</si>
  <si>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</si>
  <si>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</si>
  <si>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</si>
  <si>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</si>
  <si>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</si>
  <si>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</si>
  <si>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</si>
  <si>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</si>
  <si>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</si>
  <si>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</si>
  <si>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</si>
  <si>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</si>
  <si>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</si>
  <si>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</si>
  <si>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</si>
  <si>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</si>
  <si>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</si>
  <si>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</si>
  <si>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</si>
  <si>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</si>
  <si>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</si>
  <si>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</si>
  <si>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</si>
  <si>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</si>
  <si>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</si>
  <si>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</si>
  <si>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</si>
  <si>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</si>
  <si>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</si>
  <si>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</si>
  <si>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</si>
  <si>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</si>
  <si>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</si>
  <si>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</si>
  <si>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</si>
  <si>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</si>
  <si>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</si>
  <si>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</si>
  <si>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</si>
  <si>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</si>
  <si>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</si>
  <si>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</si>
  <si>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</si>
  <si>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</si>
  <si>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</si>
  <si>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</si>
  <si>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</si>
  <si>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</si>
  <si>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</si>
  <si>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</si>
  <si>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</si>
  <si>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</si>
  <si>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</si>
  <si>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</si>
  <si>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</si>
  <si>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</si>
  <si>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</si>
  <si>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</si>
  <si>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</si>
  <si>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</si>
  <si>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</si>
  <si>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</si>
  <si>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</si>
  <si>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</si>
  <si>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</si>
  <si>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</si>
  <si>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</si>
  <si>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</si>
  <si>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</si>
  <si>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</si>
  <si>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</si>
  <si>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</si>
  <si>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</si>
  <si>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</si>
  <si>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</si>
  <si>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</si>
  <si>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</si>
  <si>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</si>
  <si>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</si>
  <si>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</si>
  <si>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</si>
  <si>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</si>
  <si>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</si>
  <si>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</si>
  <si>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</si>
  <si>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</si>
  <si>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</si>
  <si>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</si>
  <si>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</si>
  <si>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</si>
  <si>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</si>
  <si>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</si>
  <si>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</si>
  <si>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</si>
  <si>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</si>
  <si>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</si>
  <si>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</si>
  <si>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</si>
  <si>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</si>
  <si>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</si>
  <si>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</si>
  <si>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</si>
  <si>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</si>
  <si>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</si>
  <si>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</si>
  <si>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</si>
  <si>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</si>
  <si>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</si>
  <si>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</si>
  <si>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</si>
  <si>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</si>
  <si>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</si>
  <si>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</si>
  <si>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</si>
  <si>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</si>
  <si>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</si>
  <si>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</si>
  <si>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</si>
  <si>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</si>
  <si>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</si>
  <si>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</si>
  <si>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</si>
  <si>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</si>
  <si>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</si>
  <si>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</si>
  <si>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</si>
  <si>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</si>
  <si>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</si>
  <si>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</si>
  <si>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</si>
  <si>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</si>
  <si>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</si>
  <si>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</si>
  <si>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</si>
  <si>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</si>
  <si>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</si>
  <si>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</si>
  <si>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</si>
  <si>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</si>
  <si>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</si>
  <si>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</si>
  <si>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</si>
  <si>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</si>
  <si>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</si>
  <si>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</si>
  <si>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</si>
  <si>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</si>
  <si>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</si>
  <si>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</si>
  <si>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</si>
  <si>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</si>
  <si>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</si>
  <si>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</si>
  <si>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</si>
  <si>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</si>
  <si>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</si>
  <si>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</si>
  <si>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</si>
  <si>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</si>
  <si>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</si>
  <si>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</si>
  <si>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</si>
  <si>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</si>
  <si>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</si>
  <si>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</si>
  <si>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</si>
  <si>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</si>
  <si>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</si>
  <si>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</si>
  <si>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</si>
  <si>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</si>
  <si>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</si>
  <si>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</si>
  <si>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</si>
  <si>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</si>
  <si>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</si>
  <si>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</si>
  <si>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</si>
  <si>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</si>
  <si>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</si>
  <si>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</si>
  <si>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</si>
  <si>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</si>
  <si>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</si>
  <si>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</si>
  <si>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</si>
  <si>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</si>
  <si>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</si>
  <si>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</si>
  <si>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</si>
  <si>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</si>
  <si>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</si>
  <si>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</si>
  <si>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</si>
  <si>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</si>
  <si>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</si>
  <si>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</si>
  <si>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</si>
  <si>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</si>
  <si>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</si>
  <si>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</si>
  <si>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</si>
  <si>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</si>
  <si>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</si>
  <si>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</si>
  <si>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</si>
  <si>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</si>
  <si>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</si>
  <si>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</si>
  <si>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</si>
  <si>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</si>
  <si>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</si>
  <si>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</si>
  <si>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</si>
  <si>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</si>
  <si>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</si>
  <si>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</si>
  <si>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</si>
  <si>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</si>
  <si>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</si>
  <si>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</si>
  <si>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</si>
  <si>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</si>
  <si>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</si>
  <si>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</si>
  <si>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</si>
  <si>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</si>
  <si>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</si>
  <si>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</si>
  <si>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</si>
  <si>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</si>
  <si>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</si>
  <si>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</si>
  <si>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</si>
  <si>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</si>
  <si>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</si>
  <si>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</si>
  <si>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</si>
  <si>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</si>
  <si>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</si>
  <si>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</si>
  <si>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</si>
  <si>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</si>
  <si>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</si>
  <si>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</si>
  <si>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</si>
  <si>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</si>
  <si>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</si>
  <si>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</si>
  <si>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</si>
  <si>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</si>
  <si>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</si>
  <si>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</si>
  <si>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</si>
  <si>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</si>
  <si>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</si>
  <si>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</si>
  <si>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</si>
  <si>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</si>
  <si>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</si>
  <si>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</si>
  <si>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</si>
  <si>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</si>
  <si>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</si>
  <si>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</si>
  <si>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</si>
  <si>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</si>
  <si>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</si>
  <si>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</si>
  <si>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</si>
  <si>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</si>
  <si>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</si>
  <si>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</si>
  <si>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</si>
  <si>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</si>
  <si>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</si>
  <si>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</si>
  <si>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</si>
  <si>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</si>
  <si>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</si>
  <si>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</si>
  <si>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</si>
  <si>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</si>
  <si>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</si>
  <si>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</si>
  <si>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</si>
  <si>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</si>
  <si>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</si>
  <si>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</si>
  <si>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</si>
  <si>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</si>
  <si>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</si>
  <si>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</si>
  <si>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</si>
  <si>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</si>
  <si>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</si>
  <si>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</si>
  <si>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</si>
  <si>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</si>
  <si>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</si>
  <si>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</si>
  <si>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</si>
  <si>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</si>
  <si>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</si>
  <si>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</si>
  <si>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</si>
  <si>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</si>
  <si>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</si>
  <si>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</si>
  <si>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</si>
  <si>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</si>
  <si>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</si>
  <si>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</si>
  <si>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</si>
  <si>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</si>
  <si>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</si>
  <si>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</si>
  <si>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</si>
  <si>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</si>
  <si>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</si>
  <si>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</si>
  <si>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</si>
  <si>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</si>
  <si>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</si>
  <si>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</si>
  <si>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</si>
  <si>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</si>
  <si>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</si>
  <si>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</si>
  <si>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</si>
  <si>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</si>
  <si>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</si>
  <si>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</si>
  <si>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</si>
  <si>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</si>
  <si>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</si>
  <si>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</si>
  <si>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</si>
  <si>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</si>
  <si>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</si>
  <si>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</si>
  <si>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</si>
  <si>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</si>
  <si>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</si>
  <si>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</si>
  <si>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</si>
  <si>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</si>
  <si>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</si>
  <si>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</si>
  <si>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</si>
  <si>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</si>
  <si>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</si>
  <si>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</si>
  <si>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</si>
  <si>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</si>
  <si>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</si>
  <si>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</si>
  <si>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</si>
  <si>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</si>
  <si>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</si>
  <si>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</si>
  <si>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</si>
  <si>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</si>
  <si>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</si>
  <si>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</si>
  <si>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</si>
  <si>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</si>
  <si>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</si>
  <si>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</si>
  <si>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</si>
  <si>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</si>
  <si>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</si>
  <si>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</si>
  <si>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</si>
  <si>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</si>
  <si>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</si>
  <si>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</si>
  <si>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</si>
  <si>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</si>
  <si>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</si>
  <si>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</si>
  <si>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</si>
  <si>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</si>
  <si>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</si>
  <si>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</si>
  <si>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</si>
  <si>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</si>
  <si>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</si>
  <si>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</si>
  <si>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</si>
  <si>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</si>
  <si>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</si>
  <si>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</si>
  <si>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</si>
  <si>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</si>
  <si>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</si>
  <si>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</si>
  <si>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</si>
  <si>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</si>
  <si>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</si>
  <si>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</si>
  <si>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</si>
  <si>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</si>
  <si>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</si>
  <si>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</si>
  <si>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</si>
  <si>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</si>
  <si>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</si>
  <si>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</si>
  <si>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</si>
  <si>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</si>
  <si>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</si>
  <si>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</si>
  <si>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</si>
  <si>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</si>
  <si>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</si>
  <si>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</si>
  <si>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</si>
  <si>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</si>
  <si>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</si>
  <si>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</si>
  <si>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</si>
  <si>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</si>
  <si>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</si>
  <si>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</si>
  <si>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</si>
  <si>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</si>
  <si>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</si>
  <si>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</si>
  <si>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</si>
  <si>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</si>
  <si>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</si>
  <si>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</si>
  <si>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</si>
  <si>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</si>
  <si>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</si>
  <si>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</si>
  <si>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</si>
  <si>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</si>
  <si>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</si>
  <si>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</si>
  <si>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</si>
  <si>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</si>
  <si>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</si>
  <si>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</si>
  <si>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</si>
  <si>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</si>
  <si>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</si>
  <si>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</si>
  <si>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</si>
  <si>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</si>
  <si>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</si>
  <si>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</si>
  <si>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</si>
  <si>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</si>
  <si>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</si>
  <si>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</si>
  <si>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</si>
  <si>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</si>
  <si>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</si>
  <si>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</si>
  <si>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</si>
  <si>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</si>
  <si>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</si>
  <si>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</si>
  <si>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</si>
  <si>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</si>
  <si>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</si>
  <si>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</si>
  <si>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</si>
  <si>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</si>
  <si>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</si>
  <si>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</si>
  <si>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</si>
  <si>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</si>
  <si>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</si>
  <si>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</si>
  <si>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</si>
  <si>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</si>
  <si>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</si>
  <si>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</si>
  <si>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</si>
  <si>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</si>
  <si>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</si>
  <si>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</si>
  <si>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</si>
  <si>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</si>
  <si>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</si>
  <si>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</si>
  <si>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</si>
  <si>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</si>
  <si>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</si>
  <si>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</si>
  <si>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</si>
  <si>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</si>
  <si>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</si>
  <si>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</si>
  <si>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</si>
  <si>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</si>
  <si>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</si>
  <si>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</si>
  <si>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</si>
  <si>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</si>
  <si>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</si>
  <si>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</si>
  <si>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</si>
  <si>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</si>
  <si>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</si>
  <si>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</si>
  <si>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</si>
  <si>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</si>
  <si>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</si>
  <si>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</si>
  <si>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</si>
  <si>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</si>
  <si>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</si>
  <si>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</si>
  <si>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</si>
  <si>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</si>
  <si>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</si>
  <si>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</si>
  <si>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</si>
  <si>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</si>
  <si>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</si>
  <si>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</si>
  <si>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</si>
  <si>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</si>
  <si>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</si>
  <si>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</si>
  <si>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</si>
  <si>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</si>
  <si>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</si>
  <si>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</si>
  <si>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</si>
  <si>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</si>
  <si>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</si>
  <si>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</si>
  <si>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</si>
  <si>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</si>
  <si>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</si>
  <si>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</si>
  <si>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</si>
  <si>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</si>
  <si>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</si>
  <si>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</si>
  <si>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</si>
  <si>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</si>
  <si>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</si>
  <si>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</si>
  <si>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</si>
  <si>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</si>
  <si>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</si>
  <si>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</si>
  <si>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</si>
  <si>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</si>
  <si>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</si>
  <si>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</si>
  <si>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</si>
  <si>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</si>
  <si>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</si>
  <si>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</si>
  <si>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</si>
  <si>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</si>
  <si>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</si>
  <si>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</si>
  <si>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</si>
  <si>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</si>
  <si>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</si>
  <si>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</si>
  <si>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</si>
  <si>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</si>
  <si>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</si>
  <si>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</si>
  <si>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</si>
  <si>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</si>
  <si>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</si>
  <si>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</si>
  <si>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</si>
  <si>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</si>
  <si>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</si>
  <si>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</si>
  <si>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</si>
  <si>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</si>
  <si>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</si>
  <si>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</si>
  <si>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</si>
  <si>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</si>
  <si>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</si>
  <si>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</si>
  <si>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</si>
  <si>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</si>
  <si>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</si>
  <si>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</si>
  <si>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</si>
  <si>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</si>
  <si>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</si>
  <si>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</si>
  <si>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</si>
  <si>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</si>
  <si>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</si>
  <si>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</si>
  <si>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</si>
  <si>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</si>
  <si>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</si>
  <si>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</si>
  <si>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</si>
  <si>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</si>
  <si>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</si>
  <si>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</si>
  <si>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</si>
  <si>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</si>
  <si>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</si>
  <si>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</si>
  <si>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</si>
  <si>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</si>
  <si>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</si>
  <si>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</si>
  <si>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</si>
  <si>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</si>
  <si>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</si>
  <si>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</si>
  <si>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</si>
  <si>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</si>
  <si>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</si>
  <si>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</si>
  <si>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</si>
  <si>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</si>
  <si>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</si>
  <si>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</si>
  <si>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</si>
  <si>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</si>
  <si>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</si>
  <si>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</si>
  <si>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</si>
  <si>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</si>
  <si>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</si>
  <si>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</si>
  <si>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</si>
  <si>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</si>
  <si>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</si>
  <si>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</si>
  <si>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</si>
  <si>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</si>
  <si>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</si>
  <si>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</si>
  <si>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</si>
  <si>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</si>
  <si>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</si>
  <si>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</si>
  <si>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</si>
  <si>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</si>
  <si>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</si>
  <si>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</si>
  <si>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</si>
  <si>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</si>
  <si>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</si>
  <si>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</si>
  <si>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</si>
  <si>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</si>
  <si>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</si>
  <si>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</si>
  <si>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</si>
  <si>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</si>
  <si>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</si>
  <si>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</si>
  <si>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</si>
  <si>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</si>
  <si>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</si>
  <si>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</si>
  <si>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</si>
  <si>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</si>
  <si>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</si>
  <si>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</si>
  <si>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</si>
  <si>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</si>
  <si>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</si>
  <si>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</si>
  <si>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</si>
  <si>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</si>
  <si>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</si>
  <si>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</si>
  <si>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</si>
  <si>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</si>
  <si>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</si>
  <si>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</si>
  <si>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</si>
  <si>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</si>
  <si>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</si>
  <si>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</si>
  <si>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</si>
  <si>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</si>
  <si>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</si>
  <si>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</si>
  <si>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</si>
  <si>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</si>
  <si>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</si>
  <si>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</si>
  <si>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</si>
  <si>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</si>
  <si>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</si>
  <si>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</si>
  <si>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</si>
  <si>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</si>
  <si>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</si>
  <si>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</si>
  <si>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</si>
  <si>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</si>
  <si>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</si>
  <si>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</si>
  <si>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</si>
  <si>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</si>
  <si>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</si>
  <si>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</si>
  <si>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</si>
  <si>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</si>
  <si>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</si>
  <si>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</si>
  <si>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</si>
  <si>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</si>
  <si>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</si>
  <si>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</si>
  <si>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</si>
  <si>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</si>
  <si>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</si>
  <si>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</si>
  <si>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</si>
  <si>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</si>
  <si>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</si>
  <si>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</si>
  <si>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</si>
  <si>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</si>
  <si>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</si>
  <si>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</si>
  <si>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</si>
  <si>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</si>
  <si>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</si>
  <si>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</si>
  <si>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</si>
  <si>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</si>
  <si>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</si>
  <si>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</si>
  <si>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</si>
  <si>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</si>
  <si>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</si>
  <si>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</si>
  <si>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</si>
  <si>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</si>
  <si>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</si>
  <si>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</si>
  <si>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</si>
  <si>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</si>
  <si>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</si>
  <si>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</si>
  <si>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</si>
  <si>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</si>
  <si>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</si>
  <si>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</si>
  <si>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</si>
  <si>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</si>
  <si>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</si>
  <si>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</si>
  <si>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</si>
  <si>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</si>
  <si>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</si>
  <si>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</si>
  <si>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</si>
  <si>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</si>
  <si>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</si>
  <si>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</si>
  <si>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</si>
  <si>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</si>
  <si>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</si>
  <si>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</si>
  <si>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</si>
  <si>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</si>
  <si>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</si>
  <si>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</si>
  <si>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</si>
  <si>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</si>
  <si>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</si>
  <si>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</si>
  <si>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</si>
  <si>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</si>
  <si>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</si>
  <si>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</si>
  <si>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</si>
  <si>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</si>
  <si>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</si>
  <si>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</si>
  <si>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</si>
  <si>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</si>
  <si>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</si>
  <si>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</si>
  <si>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</si>
  <si>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</si>
  <si>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</si>
  <si>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</si>
  <si>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</si>
  <si>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</si>
  <si>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</si>
  <si>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</si>
  <si>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</si>
  <si>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</si>
  <si>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</si>
  <si>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</si>
  <si>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</si>
  <si>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</si>
  <si>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</si>
  <si>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</si>
  <si>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</si>
  <si>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</si>
  <si>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</si>
  <si>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</si>
  <si>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</si>
  <si>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</si>
  <si>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</si>
  <si>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</si>
  <si>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</si>
  <si>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</si>
  <si>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</si>
  <si>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</si>
  <si>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</si>
  <si>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</si>
  <si>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</si>
  <si>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</si>
  <si>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</si>
  <si>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</si>
  <si>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</si>
  <si>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</si>
  <si>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</si>
  <si>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</si>
  <si>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</si>
  <si>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</si>
  <si>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</si>
  <si>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</si>
  <si>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</si>
  <si>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</si>
  <si>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</si>
  <si>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</si>
  <si>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</si>
  <si>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</si>
  <si>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</si>
  <si>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</si>
  <si>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</si>
  <si>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</si>
  <si>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</si>
  <si>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</si>
  <si>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</si>
  <si>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</si>
  <si>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</si>
  <si>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</si>
  <si>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</si>
  <si>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</si>
  <si>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</si>
  <si>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</si>
  <si>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</si>
  <si>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</si>
  <si>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</si>
  <si>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</si>
  <si>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</si>
  <si>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</si>
  <si>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</si>
  <si>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</si>
  <si>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</si>
  <si>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</si>
  <si>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</si>
  <si>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</si>
  <si>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</si>
  <si>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</si>
  <si>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</si>
  <si>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</si>
  <si>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</si>
  <si>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</si>
  <si>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</si>
  <si>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</si>
  <si>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</si>
  <si>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</si>
  <si>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</si>
  <si>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</si>
  <si>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</si>
  <si>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</si>
  <si>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</si>
  <si>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</si>
  <si>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</si>
  <si>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</si>
  <si>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</si>
  <si>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</si>
  <si>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</si>
  <si>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</si>
  <si>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</si>
  <si>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</si>
  <si>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</si>
  <si>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</si>
  <si>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</si>
  <si>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</si>
  <si>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</si>
  <si>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</si>
  <si>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</si>
  <si>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</si>
  <si>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</si>
  <si>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</si>
  <si>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</si>
  <si>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</si>
  <si>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</si>
  <si>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</si>
  <si>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</si>
  <si>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</si>
  <si>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</si>
  <si>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</si>
  <si>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</si>
  <si>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</si>
  <si>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</si>
  <si>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</si>
  <si>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</si>
  <si>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</si>
  <si>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</si>
  <si>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</si>
  <si>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</si>
  <si>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</si>
  <si>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</si>
  <si>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</si>
  <si>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</si>
  <si>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</si>
  <si>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</si>
  <si>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</si>
  <si>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</si>
  <si>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</si>
  <si>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</si>
  <si>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</si>
  <si>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</si>
  <si>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</si>
  <si>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</si>
  <si>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</si>
  <si>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</si>
  <si>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</si>
  <si>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</si>
  <si>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</si>
  <si>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</si>
  <si>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</si>
  <si>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</si>
  <si>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</si>
  <si>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</si>
  <si>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</si>
  <si>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</si>
  <si>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</si>
  <si>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</si>
  <si>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</si>
  <si>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</si>
  <si>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</si>
  <si>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</si>
  <si>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</si>
  <si>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</si>
  <si>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</si>
  <si>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</si>
  <si>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</si>
  <si>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</si>
  <si>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</si>
  <si>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</si>
  <si>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</si>
  <si>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</si>
  <si>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</si>
  <si>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</si>
  <si>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</si>
  <si>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</si>
  <si>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</si>
  <si>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</si>
  <si>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</si>
  <si>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</si>
  <si>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</si>
  <si>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</si>
  <si>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</si>
  <si>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</si>
  <si>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</si>
  <si>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</si>
  <si>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</si>
  <si>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</si>
  <si>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</si>
  <si>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</si>
  <si>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</si>
  <si>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</si>
  <si>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</si>
  <si>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</si>
  <si>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</si>
  <si>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</si>
  <si>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</si>
  <si>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</si>
  <si>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</si>
  <si>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</si>
  <si>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</si>
  <si>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</si>
  <si>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</si>
  <si>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</si>
  <si>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</si>
  <si>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</si>
  <si>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</si>
  <si>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</si>
  <si>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</si>
  <si>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</si>
  <si>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</si>
  <si>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</si>
  <si>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</si>
  <si>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</si>
  <si>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</si>
  <si>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</si>
  <si>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</si>
  <si>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</si>
  <si>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</si>
  <si>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</si>
  <si>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</si>
  <si>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</si>
  <si>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</si>
  <si>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</si>
  <si>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</si>
  <si>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</si>
  <si>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</si>
  <si>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</si>
  <si>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</si>
  <si>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</si>
  <si>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</si>
  <si>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</si>
  <si>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</si>
  <si>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</si>
  <si>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</si>
  <si>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</si>
  <si>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</si>
  <si>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</si>
  <si>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</si>
  <si>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</si>
  <si>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</si>
  <si>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</si>
  <si>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</si>
  <si>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</si>
  <si>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</si>
  <si>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</si>
  <si>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</si>
  <si>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</si>
  <si>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</si>
  <si>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</si>
  <si>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</si>
  <si>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</si>
  <si>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</si>
  <si>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</si>
  <si>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</si>
  <si>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</si>
  <si>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</si>
  <si>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</si>
  <si>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</si>
  <si>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</si>
  <si>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</si>
  <si>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</si>
  <si>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</si>
  <si>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</si>
  <si>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</si>
  <si>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</si>
  <si>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</si>
  <si>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</si>
  <si>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</si>
  <si>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</si>
  <si>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</si>
  <si>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</si>
  <si>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</si>
  <si>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</si>
  <si>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</si>
  <si>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</si>
  <si>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</si>
  <si>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</si>
  <si>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</si>
  <si>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</si>
  <si>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</si>
  <si>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</si>
  <si>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</si>
  <si>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</si>
  <si>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</si>
  <si>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</si>
  <si>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</si>
  <si>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</si>
  <si>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</si>
  <si>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</si>
  <si>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</si>
  <si>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</si>
  <si>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</si>
  <si>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</si>
  <si>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</si>
  <si>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</si>
  <si>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</si>
  <si>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</si>
  <si>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</si>
  <si>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</si>
  <si>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</si>
  <si>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</si>
  <si>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</si>
  <si>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</si>
  <si>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</si>
  <si>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</si>
  <si>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</si>
  <si>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</si>
  <si>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</si>
  <si>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</si>
  <si>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</si>
  <si>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</si>
  <si>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</si>
  <si>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</si>
  <si>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</si>
  <si>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</si>
  <si>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</si>
  <si>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</si>
  <si>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</si>
  <si>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</si>
  <si>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</si>
  <si>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</si>
  <si>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</si>
  <si>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</si>
  <si>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</si>
  <si>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</si>
  <si>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</si>
  <si>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</si>
  <si>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</si>
  <si>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</si>
  <si>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</si>
  <si>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</si>
  <si>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</si>
  <si>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</si>
  <si>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</si>
  <si>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</si>
  <si>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</si>
  <si>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</si>
  <si>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</si>
  <si>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</si>
  <si>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</si>
  <si>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</si>
  <si>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</si>
  <si>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</si>
  <si>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</si>
  <si>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</si>
  <si>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</si>
  <si>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</si>
  <si>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</si>
  <si>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</si>
  <si>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</si>
  <si>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</si>
  <si>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</si>
  <si>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</si>
  <si>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</si>
  <si>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</si>
  <si>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</si>
  <si>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</si>
  <si>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</si>
  <si>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</si>
  <si>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</si>
  <si>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</si>
  <si>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</si>
  <si>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</si>
  <si>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</si>
  <si>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</si>
  <si>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</si>
  <si>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</si>
  <si>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</si>
  <si>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</si>
  <si>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</si>
  <si>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</si>
  <si>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</si>
  <si>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</si>
  <si>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</si>
  <si>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</si>
  <si>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</si>
  <si>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</si>
  <si>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</si>
  <si>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</si>
  <si>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</si>
  <si>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</si>
  <si>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</si>
  <si>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</si>
  <si>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</si>
  <si>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</si>
  <si>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</si>
  <si>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</si>
  <si>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</si>
  <si>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</si>
  <si>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</si>
  <si>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</si>
  <si>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</si>
  <si>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</si>
  <si>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</si>
  <si>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</si>
  <si>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</si>
  <si>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</si>
  <si>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</si>
  <si>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</si>
  <si>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</si>
  <si>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</si>
  <si>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</si>
  <si>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</si>
  <si>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</si>
  <si>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</si>
  <si>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</si>
  <si>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</si>
  <si>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</si>
  <si>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</si>
  <si>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</si>
  <si>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</si>
  <si>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</si>
  <si>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</si>
  <si>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</si>
  <si>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</si>
  <si>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</si>
  <si>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</si>
  <si>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</si>
  <si>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</si>
  <si>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</si>
  <si>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</si>
  <si>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</si>
  <si>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</si>
  <si>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</si>
  <si>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</si>
  <si>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</si>
  <si>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</si>
  <si>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</si>
  <si>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</si>
  <si>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</si>
  <si>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</si>
  <si>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</si>
  <si>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</si>
  <si>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</si>
  <si>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</si>
  <si>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</si>
  <si>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</si>
  <si>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</si>
  <si>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</si>
  <si>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</si>
  <si>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</si>
  <si>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</si>
  <si>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</si>
  <si>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</si>
  <si>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</si>
  <si>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</si>
  <si>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</si>
  <si>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</si>
  <si>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</si>
  <si>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</si>
  <si>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</si>
  <si>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</si>
  <si>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</si>
  <si>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</si>
  <si>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</si>
  <si>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</si>
  <si>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</si>
  <si>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</si>
  <si>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</si>
  <si>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</si>
  <si>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</si>
  <si>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</si>
  <si>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</si>
  <si>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</si>
  <si>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</si>
  <si>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</si>
  <si>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</si>
  <si>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</si>
  <si>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</si>
  <si>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</si>
  <si>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</si>
  <si>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</si>
  <si>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</si>
  <si>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</si>
  <si>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</si>
  <si>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</si>
  <si>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</si>
  <si>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</si>
  <si>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</si>
  <si>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</si>
  <si>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</si>
  <si>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</si>
  <si>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</si>
  <si>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</si>
  <si>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</si>
  <si>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</si>
  <si>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</si>
  <si>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</si>
  <si>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</si>
  <si>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</si>
  <si>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</si>
  <si>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</si>
  <si>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</si>
  <si>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</si>
  <si>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</si>
  <si>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</si>
  <si>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</si>
  <si>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</si>
  <si>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</si>
  <si>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</si>
  <si>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</si>
  <si>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</si>
  <si>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</si>
  <si>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</si>
  <si>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</si>
  <si>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</si>
  <si>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</si>
  <si>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</si>
  <si>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</si>
  <si>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</si>
  <si>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</si>
  <si>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</si>
  <si>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</si>
  <si>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</si>
  <si>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</si>
  <si>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</si>
  <si>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</si>
  <si>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</si>
  <si>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</si>
  <si>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</si>
  <si>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</si>
  <si>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</si>
  <si>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</si>
  <si>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</si>
  <si>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</si>
  <si>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</si>
  <si>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</si>
  <si>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</si>
  <si>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</si>
  <si>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</si>
  <si>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</si>
  <si>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</si>
  <si>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</si>
  <si>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</si>
  <si>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</si>
  <si>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</si>
  <si>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</si>
  <si>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</si>
  <si>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</si>
  <si>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</si>
  <si>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</si>
  <si>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</si>
  <si>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</si>
  <si>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</si>
  <si>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</si>
  <si>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</si>
  <si>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</si>
  <si>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</si>
  <si>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</si>
  <si>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</si>
  <si>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</si>
  <si>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</si>
  <si>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</si>
  <si>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</si>
  <si>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</si>
  <si>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</si>
  <si>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</si>
  <si>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</si>
  <si>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</si>
  <si>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</si>
  <si>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</si>
  <si>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</si>
  <si>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</si>
  <si>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</si>
  <si>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</si>
  <si>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</si>
  <si>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</si>
  <si>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</si>
  <si>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</si>
  <si>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</si>
  <si>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</si>
  <si>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</si>
  <si>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</si>
  <si>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</si>
  <si>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</si>
  <si>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</si>
  <si>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</si>
  <si>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</si>
  <si>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</si>
  <si>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</si>
  <si>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</si>
  <si>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</si>
  <si>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</si>
  <si>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</si>
  <si>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</si>
  <si>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</si>
  <si>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</si>
  <si>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</si>
  <si>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</si>
  <si>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</si>
  <si>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</si>
  <si>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</si>
  <si>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</si>
  <si>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</si>
  <si>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</si>
  <si>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</si>
  <si>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</si>
  <si>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</si>
  <si>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</si>
  <si>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</si>
  <si>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</si>
  <si>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</si>
  <si>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</si>
  <si>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</si>
  <si>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</si>
  <si>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</si>
  <si>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</si>
  <si>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</si>
  <si>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</si>
  <si>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</si>
  <si>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</si>
  <si>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</si>
  <si>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</si>
  <si>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</si>
  <si>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</si>
  <si>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</si>
  <si>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</si>
  <si>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</si>
  <si>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</si>
  <si>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</si>
  <si>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</si>
  <si>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</si>
  <si>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</si>
  <si>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</si>
  <si>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</si>
  <si>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</si>
  <si>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</si>
  <si>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</si>
  <si>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</si>
  <si>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</si>
  <si>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</si>
  <si>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</si>
  <si>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</si>
  <si>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</si>
  <si>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</si>
  <si>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</si>
  <si>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</si>
  <si>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</si>
  <si>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</si>
  <si>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</si>
  <si>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</si>
  <si>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</si>
  <si>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</si>
  <si>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</si>
  <si>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</si>
  <si>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</si>
  <si>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</si>
  <si>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</si>
  <si>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</si>
  <si>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</si>
  <si>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</si>
  <si>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</si>
  <si>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</si>
  <si>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</si>
  <si>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</si>
  <si>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</si>
  <si>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</si>
  <si>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</si>
  <si>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</si>
  <si>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</si>
  <si>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</si>
  <si>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</si>
  <si>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</si>
  <si>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</si>
  <si>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</si>
  <si>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</si>
  <si>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</si>
  <si>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</si>
  <si>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</si>
  <si>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</si>
  <si>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</si>
  <si>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</si>
  <si>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</si>
  <si>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</si>
  <si>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</si>
  <si>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</si>
  <si>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</si>
  <si>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</si>
  <si>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</si>
  <si>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</si>
  <si>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</si>
  <si>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</si>
  <si>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</si>
  <si>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</si>
  <si>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</si>
  <si>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</si>
  <si>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</si>
  <si>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</si>
  <si>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</si>
  <si>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</si>
  <si>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</si>
  <si>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</si>
  <si>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</si>
  <si>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</si>
  <si>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</si>
  <si>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</si>
  <si>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</si>
  <si>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</si>
  <si>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</si>
  <si>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</si>
  <si>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</si>
  <si>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</si>
  <si>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</si>
  <si>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</si>
  <si>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</si>
  <si>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</si>
  <si>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</si>
  <si>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</si>
  <si>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</si>
  <si>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</si>
  <si>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</si>
  <si>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</si>
  <si>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</si>
  <si>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</si>
  <si>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</si>
  <si>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</si>
  <si>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</si>
  <si>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</si>
  <si>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</si>
  <si>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</si>
  <si>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</si>
  <si>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</si>
  <si>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</si>
  <si>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</si>
  <si>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</si>
  <si>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</si>
  <si>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</si>
  <si>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</si>
  <si>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</si>
  <si>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</si>
  <si>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</si>
  <si>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</si>
  <si>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</si>
  <si>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</si>
  <si>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</si>
  <si>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</si>
  <si>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</si>
  <si>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</si>
  <si>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</si>
  <si>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</si>
  <si>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</si>
  <si>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</si>
  <si>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</si>
  <si>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</si>
  <si>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</si>
  <si>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</si>
  <si>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</si>
  <si>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</si>
  <si>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</si>
  <si>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</si>
  <si>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</si>
  <si>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</si>
  <si>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</si>
  <si>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</si>
  <si>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</si>
  <si>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</si>
  <si>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</si>
  <si>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</si>
  <si>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</si>
  <si>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</si>
  <si>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</si>
  <si>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</si>
  <si>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</si>
  <si>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</si>
  <si>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</si>
  <si>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</si>
  <si>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</si>
  <si>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</si>
  <si>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</si>
  <si>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</si>
  <si>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</si>
  <si>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</si>
  <si>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</si>
  <si>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</si>
  <si>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</si>
  <si>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</si>
  <si>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</si>
  <si>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</si>
  <si>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</si>
  <si>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</si>
  <si>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</si>
  <si>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</si>
  <si>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</si>
  <si>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</si>
  <si>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</si>
  <si>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</si>
  <si>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</si>
  <si>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</si>
  <si>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</si>
  <si>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</si>
  <si>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</si>
  <si>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</si>
  <si>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</si>
  <si>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</si>
  <si>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</si>
  <si>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</si>
  <si>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</si>
  <si>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</si>
  <si>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</si>
  <si>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</si>
  <si>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</si>
  <si>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</si>
  <si>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</si>
  <si>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</si>
  <si>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</si>
  <si>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</si>
  <si>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</si>
  <si>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</si>
  <si>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</si>
  <si>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</si>
  <si>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</si>
  <si>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</si>
  <si>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</si>
  <si>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</si>
  <si>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</si>
  <si>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</si>
  <si>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</si>
  <si>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</si>
  <si>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</si>
  <si>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</si>
  <si>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</si>
  <si>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</si>
  <si>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</si>
  <si>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</si>
  <si>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</si>
  <si>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</si>
  <si>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</si>
  <si>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</si>
  <si>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</si>
  <si>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</si>
  <si>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</si>
  <si>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</si>
  <si>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</si>
  <si>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</si>
  <si>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</si>
  <si>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</si>
  <si>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</si>
  <si>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</si>
  <si>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</si>
  <si>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</si>
  <si>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</si>
  <si>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</si>
  <si>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</si>
  <si>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</si>
  <si>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</si>
  <si>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</si>
  <si>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</si>
  <si>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</si>
  <si>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</si>
  <si>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</si>
  <si>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</si>
  <si>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</si>
  <si>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</si>
  <si>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</si>
  <si>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</si>
  <si>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</si>
  <si>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</si>
  <si>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</si>
  <si>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</si>
  <si>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</si>
  <si>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</si>
  <si>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</si>
  <si>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</si>
  <si>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</si>
  <si>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</si>
  <si>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</si>
  <si>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</si>
  <si>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</si>
  <si>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</si>
  <si>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</si>
  <si>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</si>
  <si>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</si>
  <si>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</si>
  <si>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</si>
  <si>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</si>
  <si>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</si>
  <si>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</si>
  <si>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</si>
  <si>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</si>
  <si>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</si>
  <si>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</si>
  <si>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</si>
  <si>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</si>
  <si>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</si>
  <si>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</si>
  <si>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</si>
  <si>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</si>
  <si>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</si>
  <si>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</si>
  <si>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</si>
  <si>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</si>
  <si>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</si>
  <si>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</si>
  <si>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</si>
  <si>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</si>
  <si>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</si>
  <si>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</si>
  <si>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</si>
  <si>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</si>
  <si>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</si>
  <si>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</si>
  <si>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</si>
  <si>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</si>
  <si>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</si>
  <si>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</si>
  <si>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</si>
  <si>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</si>
  <si>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</si>
  <si>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</si>
  <si>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</si>
  <si>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</si>
  <si>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</si>
  <si>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</si>
  <si>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</si>
  <si>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</si>
  <si>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</si>
  <si>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</si>
  <si>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</si>
  <si>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</si>
  <si>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</si>
  <si>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</si>
  <si>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</si>
  <si>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</si>
  <si>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</si>
  <si>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</si>
  <si>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</si>
  <si>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</si>
  <si>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</si>
  <si>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</si>
  <si>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</si>
  <si>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</si>
  <si>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</si>
  <si>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</si>
  <si>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</si>
  <si>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</si>
  <si>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</si>
  <si>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</si>
  <si>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</si>
  <si>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</si>
  <si>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</si>
  <si>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</si>
  <si>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</si>
  <si>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</si>
  <si>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</si>
  <si>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</si>
  <si>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</si>
  <si>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</si>
  <si>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</si>
  <si>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</si>
  <si>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</si>
  <si>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</si>
  <si>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</si>
  <si>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</si>
  <si>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</si>
  <si>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</si>
  <si>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</si>
  <si>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</si>
  <si>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</si>
  <si>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</si>
  <si>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</si>
  <si>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</si>
  <si>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</si>
  <si>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</si>
  <si>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</si>
  <si>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</si>
  <si>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</si>
  <si>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</si>
  <si>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</si>
  <si>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</si>
  <si>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</si>
  <si>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</si>
  <si>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</si>
  <si>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</si>
  <si>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</si>
  <si>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</si>
  <si>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</si>
  <si>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</si>
  <si>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</si>
  <si>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</si>
  <si>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</si>
  <si>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</si>
  <si>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</si>
  <si>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</si>
  <si>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</si>
  <si>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</si>
  <si>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</si>
  <si>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</si>
  <si>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</si>
  <si>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</si>
  <si>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</si>
  <si>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</si>
  <si>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</si>
  <si>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</si>
  <si>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</si>
  <si>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</si>
  <si>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</si>
  <si>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</si>
  <si>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</si>
  <si>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</si>
  <si>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</si>
  <si>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</si>
  <si>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</si>
  <si>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</si>
  <si>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</si>
  <si>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</si>
  <si>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</si>
  <si>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</si>
  <si>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</si>
  <si>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</si>
  <si>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</si>
  <si>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</si>
  <si>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</si>
  <si>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</si>
  <si>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</si>
  <si>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</si>
  <si>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</si>
  <si>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</si>
  <si>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</si>
  <si>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</si>
  <si>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</si>
  <si>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</si>
  <si>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</si>
  <si>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</si>
  <si>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</si>
  <si>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</si>
  <si>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</si>
  <si>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</si>
  <si>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</si>
  <si>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</si>
  <si>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</si>
  <si>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</si>
  <si>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</si>
  <si>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</si>
  <si>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</si>
  <si>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</si>
  <si>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</si>
  <si>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</si>
  <si>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</si>
  <si>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</si>
  <si>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</si>
  <si>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</si>
  <si>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</si>
  <si>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</si>
  <si>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</si>
  <si>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</si>
  <si>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</si>
  <si>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</si>
  <si>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</si>
  <si>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</si>
  <si>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</si>
  <si>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</si>
  <si>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</si>
  <si>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</si>
  <si>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</si>
  <si>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</si>
  <si>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</si>
  <si>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</si>
  <si>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</si>
  <si>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</si>
  <si>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</si>
  <si>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</si>
  <si>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</si>
  <si>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</si>
  <si>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</si>
  <si>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</si>
  <si>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</si>
  <si>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</si>
  <si>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</si>
  <si>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</si>
  <si>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</si>
  <si>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</si>
  <si>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</si>
  <si>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</si>
  <si>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</si>
  <si>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</si>
  <si>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</si>
  <si>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</si>
  <si>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</si>
  <si>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</si>
  <si>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</si>
  <si>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</si>
  <si>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</si>
  <si>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</si>
  <si>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</si>
  <si>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</si>
  <si>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</si>
  <si>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</si>
  <si>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</si>
  <si>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</si>
  <si>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</si>
  <si>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</si>
  <si>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</si>
  <si>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</si>
  <si>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</si>
  <si>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</si>
  <si>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</si>
  <si>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</si>
  <si>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</si>
  <si>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</si>
  <si>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</si>
  <si>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</si>
  <si>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</si>
  <si>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</si>
  <si>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</si>
  <si>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</si>
  <si>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</si>
  <si>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</si>
  <si>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</si>
  <si>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</si>
  <si>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</si>
  <si>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</si>
  <si>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</si>
  <si>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</si>
  <si>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</si>
  <si>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</si>
  <si>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</si>
  <si>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</si>
  <si>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</si>
  <si>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</si>
  <si>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</si>
  <si>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</si>
  <si>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</si>
  <si>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</si>
  <si>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</si>
  <si>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</si>
  <si>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</si>
  <si>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</si>
  <si>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</si>
  <si>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</si>
  <si>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</si>
  <si>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</si>
  <si>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</si>
  <si>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</si>
  <si>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</si>
  <si>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</si>
  <si>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</si>
  <si>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</si>
  <si>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</si>
  <si>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</si>
  <si>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</si>
  <si>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</si>
  <si>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</si>
  <si>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</si>
  <si>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</si>
  <si>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</si>
  <si>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</si>
  <si>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</si>
  <si>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</si>
  <si>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</si>
  <si>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</si>
  <si>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</si>
  <si>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</si>
  <si>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</si>
  <si>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</si>
  <si>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</si>
  <si>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</si>
  <si>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</si>
  <si>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</si>
  <si>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</si>
  <si>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</si>
  <si>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</si>
  <si>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</si>
  <si>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</si>
  <si>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</si>
  <si>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</si>
  <si>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</si>
  <si>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</si>
  <si>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</si>
  <si>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</si>
  <si>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</si>
  <si>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</si>
  <si>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</si>
  <si>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</si>
  <si>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</si>
  <si>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</si>
  <si>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</si>
  <si>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</si>
  <si>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</si>
  <si>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</si>
  <si>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</si>
  <si>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</si>
  <si>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</si>
  <si>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</si>
  <si>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</si>
  <si>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</si>
  <si>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</si>
  <si>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</si>
  <si>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</si>
  <si>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</si>
  <si>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</si>
  <si>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</si>
  <si>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</si>
  <si>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</si>
  <si>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</si>
  <si>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</si>
  <si>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</si>
  <si>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</si>
  <si>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</si>
  <si>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</si>
  <si>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</si>
  <si>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</si>
  <si>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</si>
  <si>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</si>
  <si>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</si>
  <si>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</si>
  <si>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</si>
  <si>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</si>
  <si>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</si>
  <si>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</si>
  <si>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</si>
  <si>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</si>
  <si>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</si>
  <si>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</si>
  <si>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</si>
  <si>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</si>
  <si>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</si>
  <si>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</si>
  <si>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</si>
  <si>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</si>
  <si>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</si>
  <si>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</si>
  <si>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</si>
  <si>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</si>
  <si>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</si>
  <si>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</si>
  <si>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</si>
  <si>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</si>
  <si>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</si>
  <si>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</si>
  <si>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</si>
  <si>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</si>
  <si>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</si>
  <si>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</si>
  <si>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</si>
  <si>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</si>
  <si>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</si>
  <si>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</si>
  <si>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</si>
  <si>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</si>
  <si>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</si>
  <si>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</si>
  <si>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</si>
  <si>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</si>
  <si>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</si>
  <si>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</si>
  <si>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</si>
  <si>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</si>
  <si>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</si>
  <si>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</si>
  <si>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</si>
  <si>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</si>
  <si>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</si>
  <si>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</si>
  <si>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</si>
  <si>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</si>
  <si>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</si>
  <si>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</si>
  <si>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</si>
  <si>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</si>
  <si>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</si>
  <si>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</si>
  <si>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</si>
  <si>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</si>
  <si>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</si>
  <si>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</si>
  <si>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</si>
  <si>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</si>
  <si>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</si>
  <si>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</si>
  <si>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</si>
  <si>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</si>
  <si>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</si>
  <si>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</si>
  <si>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</si>
  <si>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</si>
  <si>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</si>
  <si>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</si>
  <si>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</si>
  <si>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</si>
  <si>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</si>
  <si>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</si>
  <si>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</si>
  <si>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</si>
  <si>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</si>
  <si>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</si>
  <si>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</si>
  <si>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</si>
  <si>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</si>
  <si>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</si>
  <si>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</si>
  <si>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</si>
  <si>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</si>
  <si>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</si>
  <si>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</si>
  <si>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</si>
  <si>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</si>
  <si>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</si>
  <si>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</si>
  <si>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</si>
  <si>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</si>
  <si>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</si>
  <si>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</si>
  <si>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</si>
  <si>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</si>
  <si>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</si>
  <si>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</si>
  <si>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</si>
  <si>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</si>
  <si>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</si>
  <si>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</si>
  <si>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</si>
  <si>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</si>
  <si>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</si>
  <si>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</si>
  <si>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</si>
  <si>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</si>
  <si>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</si>
  <si>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</si>
  <si>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</si>
  <si>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</si>
  <si>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</si>
  <si>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</si>
  <si>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</si>
  <si>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</si>
  <si>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</si>
  <si>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</si>
  <si>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</si>
  <si>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</si>
  <si>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</si>
  <si>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</si>
  <si>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</si>
  <si>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</si>
  <si>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</si>
  <si>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</si>
  <si>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</si>
  <si>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</si>
  <si>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</si>
  <si>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</si>
  <si>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</si>
  <si>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</si>
  <si>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</si>
  <si>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</si>
  <si>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</si>
  <si>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</si>
  <si>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</si>
  <si>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</si>
  <si>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</si>
  <si>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</si>
  <si>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</si>
  <si>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</si>
  <si>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</si>
  <si>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</si>
  <si>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</si>
  <si>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</si>
  <si>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</si>
  <si>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</si>
  <si>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</si>
  <si>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</si>
  <si>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</si>
  <si>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</si>
  <si>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</si>
  <si>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</si>
  <si>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</si>
  <si>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</si>
  <si>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</si>
  <si>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</si>
  <si>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</si>
  <si>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</si>
  <si>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</si>
  <si>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</si>
  <si>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</si>
  <si>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</si>
  <si>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</si>
  <si>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</si>
  <si>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</si>
  <si>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</si>
  <si>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</si>
  <si>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</si>
  <si>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</si>
  <si>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</si>
  <si>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</si>
  <si>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</si>
  <si>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</si>
  <si>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</si>
  <si>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</si>
  <si>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</si>
  <si>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</si>
  <si>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</si>
  <si>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</si>
  <si>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</si>
  <si>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</si>
  <si>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</si>
  <si>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</si>
  <si>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</si>
  <si>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</si>
  <si>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</si>
  <si>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</si>
  <si>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</si>
  <si>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</si>
  <si>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</si>
  <si>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</si>
  <si>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</si>
  <si>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</si>
  <si>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</si>
  <si>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</si>
  <si>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</si>
  <si>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</si>
  <si>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</si>
  <si>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</si>
  <si>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</si>
  <si>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</si>
  <si>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</si>
  <si>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</si>
  <si>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</si>
  <si>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</si>
  <si>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</si>
  <si>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</si>
  <si>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</si>
  <si>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</si>
  <si>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</si>
  <si>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</si>
  <si>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</si>
  <si>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</si>
  <si>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</si>
  <si>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</si>
  <si>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</si>
  <si>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</si>
  <si>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</si>
  <si>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</si>
  <si>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</si>
  <si>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</si>
  <si>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</si>
  <si>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</si>
  <si>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</si>
  <si>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</si>
  <si>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</si>
  <si>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</si>
  <si>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</si>
  <si>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</si>
  <si>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</si>
  <si>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</si>
  <si>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</si>
  <si>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</si>
  <si>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</si>
  <si>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</si>
  <si>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</si>
  <si>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</si>
  <si>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</si>
  <si>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</si>
  <si>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</si>
  <si>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</si>
  <si>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</si>
  <si>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</si>
  <si>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</si>
  <si>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</si>
  <si>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</si>
  <si>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</si>
  <si>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</si>
  <si>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</si>
  <si>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</si>
  <si>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</si>
  <si>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</si>
  <si>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</si>
  <si>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</si>
  <si>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</si>
  <si>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</si>
  <si>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</si>
  <si>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</si>
  <si>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</si>
  <si>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</si>
  <si>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</si>
  <si>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</si>
  <si>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</si>
  <si>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</si>
  <si>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</si>
  <si>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</si>
  <si>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</si>
  <si>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</si>
  <si>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</si>
  <si>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</si>
  <si>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</si>
  <si>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</si>
  <si>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</si>
  <si>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</si>
  <si>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</si>
  <si>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</si>
  <si>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</si>
  <si>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</si>
  <si>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</si>
  <si>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</si>
  <si>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</si>
  <si>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</si>
  <si>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</si>
  <si>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</si>
  <si>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</si>
  <si>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</si>
  <si>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</si>
  <si>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</si>
  <si>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</si>
  <si>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</si>
  <si>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</si>
  <si>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</si>
  <si>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</si>
  <si>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</si>
  <si>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</si>
  <si>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</si>
  <si>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</si>
  <si>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</si>
  <si>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</si>
  <si>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</si>
  <si>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</si>
  <si>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</si>
  <si>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</si>
  <si>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</si>
  <si>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</si>
  <si>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</si>
  <si>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</si>
  <si>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</si>
  <si>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</si>
  <si>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</si>
  <si>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</si>
  <si>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</si>
  <si>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</si>
  <si>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</si>
  <si>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</si>
  <si>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</si>
  <si>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</si>
  <si>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</si>
  <si>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</si>
  <si>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</si>
  <si>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</si>
  <si>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</si>
  <si>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</si>
  <si>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</si>
  <si>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</si>
  <si>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</si>
  <si>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</si>
  <si>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</si>
  <si>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</si>
  <si>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</si>
  <si>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</si>
  <si>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</si>
  <si>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</si>
  <si>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</si>
  <si>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</si>
  <si>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</si>
  <si>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</si>
  <si>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</si>
  <si>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</si>
  <si>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</si>
  <si>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</si>
  <si>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</si>
  <si>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</si>
  <si>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</si>
  <si>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</si>
  <si>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</si>
  <si>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</si>
  <si>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</si>
  <si>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</si>
  <si>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</si>
  <si>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</si>
  <si>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</si>
  <si>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</si>
  <si>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</si>
  <si>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</si>
  <si>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</si>
  <si>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</si>
  <si>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</si>
  <si>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</si>
  <si>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</si>
  <si>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</si>
  <si>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</si>
  <si>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</si>
  <si>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</si>
  <si>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</si>
  <si>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</si>
  <si>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</si>
  <si>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</si>
  <si>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</si>
  <si>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</si>
  <si>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</si>
  <si>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</si>
  <si>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</si>
  <si>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</si>
  <si>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</si>
  <si>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</si>
  <si>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</si>
  <si>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</si>
  <si>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</si>
  <si>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</si>
  <si>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</si>
  <si>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</si>
  <si>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</si>
  <si>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</si>
  <si>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</si>
  <si>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</si>
  <si>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</si>
  <si>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</si>
  <si>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</si>
  <si>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</si>
  <si>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</si>
  <si>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</si>
  <si>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</si>
  <si>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</si>
  <si>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</si>
  <si>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</si>
  <si>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</si>
  <si>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</si>
  <si>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</si>
  <si>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</si>
  <si>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</si>
  <si>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</si>
  <si>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</si>
  <si>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</si>
  <si>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</si>
  <si>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</si>
  <si>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</si>
  <si>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</si>
  <si>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</si>
  <si>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</si>
  <si>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</si>
  <si>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</si>
  <si>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</si>
  <si>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</si>
  <si>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</si>
  <si>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</si>
  <si>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</si>
  <si>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</si>
  <si>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</si>
  <si>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</si>
  <si>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</si>
  <si>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</si>
  <si>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</si>
  <si>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</si>
  <si>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</si>
  <si>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</si>
  <si>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</si>
  <si>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</si>
  <si>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</si>
  <si>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</si>
  <si>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</si>
  <si>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</si>
  <si>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</si>
  <si>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</si>
  <si>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</si>
  <si>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</si>
  <si>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</si>
  <si>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</si>
  <si>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</si>
  <si>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</si>
  <si>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</si>
  <si>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</si>
  <si>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</si>
  <si>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</si>
  <si>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</si>
  <si>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</si>
  <si>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</si>
  <si>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</si>
  <si>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</si>
  <si>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</si>
  <si>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</si>
  <si>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</si>
  <si>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</si>
  <si>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</si>
  <si>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</si>
  <si>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</si>
  <si>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</si>
  <si>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</si>
  <si>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</si>
  <si>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</si>
  <si>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</si>
  <si>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</si>
  <si>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</si>
  <si>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</si>
  <si>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</si>
  <si>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</si>
  <si>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</si>
  <si>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</si>
  <si>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</si>
  <si>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</si>
  <si>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</si>
  <si>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</si>
  <si>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</si>
  <si>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</si>
  <si>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</si>
  <si>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</si>
  <si>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</si>
  <si>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</si>
  <si>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</si>
  <si>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</si>
  <si>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</si>
  <si>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</si>
  <si>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</si>
  <si>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</si>
  <si>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</si>
  <si>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</si>
  <si>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</si>
  <si>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</si>
  <si>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</si>
  <si>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</si>
  <si>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</si>
  <si>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</si>
  <si>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</si>
  <si>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</si>
  <si>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</si>
  <si>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</si>
  <si>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</si>
  <si>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</si>
  <si>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</si>
  <si>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</si>
  <si>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</si>
  <si>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</si>
  <si>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</si>
  <si>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</si>
  <si>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</si>
  <si>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</si>
  <si>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</si>
  <si>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</si>
  <si>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</si>
  <si>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</si>
  <si>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</si>
  <si>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</si>
  <si>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</si>
  <si>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</si>
  <si>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</si>
  <si>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</si>
  <si>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</si>
  <si>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</si>
  <si>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</si>
  <si>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</si>
  <si>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</si>
  <si>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</si>
  <si>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</si>
  <si>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</si>
  <si>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</si>
  <si>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</si>
  <si>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</si>
  <si>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</si>
  <si>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</si>
  <si>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</si>
  <si>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</si>
  <si>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</si>
  <si>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</si>
  <si>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</si>
  <si>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</si>
  <si>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</si>
  <si>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</si>
  <si>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</si>
  <si>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</si>
  <si>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</si>
  <si>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</si>
  <si>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</si>
  <si>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</si>
  <si>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</si>
  <si>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</si>
  <si>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</si>
  <si>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</si>
  <si>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</si>
  <si>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</si>
  <si>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</si>
  <si>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</si>
  <si>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</si>
  <si>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</si>
  <si>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</si>
  <si>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</si>
  <si>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</si>
  <si>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</si>
  <si>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</si>
  <si>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</si>
  <si>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</si>
  <si>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</si>
  <si>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</si>
  <si>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</si>
  <si>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</si>
  <si>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</si>
  <si>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</si>
  <si>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</si>
  <si>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</si>
  <si>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</si>
  <si>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</si>
  <si>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</si>
  <si>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</si>
  <si>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</si>
  <si>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</si>
  <si>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</si>
  <si>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</si>
  <si>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</si>
  <si>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</si>
  <si>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</si>
  <si>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</si>
  <si>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</si>
  <si>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</si>
  <si>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</si>
  <si>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</si>
  <si>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</si>
  <si>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</si>
  <si>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</si>
  <si>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</si>
  <si>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</si>
  <si>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</si>
  <si>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</si>
  <si>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</si>
  <si>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</si>
  <si>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</si>
  <si>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</si>
  <si>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</si>
  <si>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</si>
  <si>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</si>
  <si>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</si>
  <si>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</si>
  <si>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</si>
  <si>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</si>
  <si>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</si>
  <si>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</si>
  <si>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</si>
  <si>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</si>
  <si>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</si>
  <si>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</si>
  <si>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</si>
  <si>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</si>
  <si>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</si>
  <si>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</si>
  <si>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</si>
  <si>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</si>
  <si>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</si>
  <si>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</si>
  <si>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</si>
  <si>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</si>
  <si>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</si>
  <si>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</si>
  <si>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</si>
  <si>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</si>
  <si>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</si>
  <si>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</si>
  <si>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</si>
  <si>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</si>
  <si>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</si>
  <si>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</si>
  <si>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</si>
  <si>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</si>
  <si>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</si>
  <si>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</si>
  <si>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</si>
  <si>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</si>
  <si>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</si>
  <si>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</si>
  <si>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</si>
  <si>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</si>
  <si>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</si>
  <si>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</si>
  <si>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</si>
  <si>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</si>
  <si>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</si>
  <si>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</si>
  <si>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</si>
  <si>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</si>
  <si>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</si>
  <si>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</si>
  <si>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</si>
  <si>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</si>
  <si>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</si>
  <si>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</si>
  <si>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</si>
  <si>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</si>
  <si>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</si>
  <si>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</si>
  <si>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</si>
  <si>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</si>
  <si>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</si>
  <si>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</si>
  <si>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</si>
  <si>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</si>
  <si>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</si>
  <si>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</si>
  <si>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</si>
  <si>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</si>
  <si>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</si>
  <si>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</si>
  <si>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</si>
  <si>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</si>
  <si>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</si>
  <si>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</si>
  <si>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</si>
  <si>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</si>
  <si>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</si>
  <si>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</si>
  <si>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</si>
  <si>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</si>
  <si>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</si>
  <si>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</si>
  <si>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</si>
  <si>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</si>
  <si>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</si>
  <si>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</si>
  <si>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</si>
  <si>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</si>
  <si>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</si>
  <si>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</si>
  <si>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</si>
  <si>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</si>
  <si>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</si>
  <si>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</si>
  <si>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</si>
  <si>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</si>
  <si>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</si>
  <si>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</si>
  <si>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</si>
  <si>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</si>
  <si>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</si>
  <si>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</si>
  <si>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</si>
  <si>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</si>
  <si>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</si>
  <si>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</si>
  <si>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</si>
  <si>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</si>
  <si>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</si>
  <si>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</si>
  <si>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</si>
  <si>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</si>
  <si>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</si>
  <si>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</si>
  <si>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</si>
  <si>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</si>
  <si>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</si>
  <si>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</si>
  <si>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</si>
  <si>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</si>
  <si>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</si>
  <si>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</si>
  <si>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</si>
  <si>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</si>
  <si>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</si>
  <si>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</si>
  <si>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</si>
  <si>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</si>
  <si>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</si>
  <si>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</si>
  <si>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</si>
  <si>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</si>
  <si>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</si>
  <si>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</si>
  <si>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</si>
  <si>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</si>
  <si>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</si>
  <si>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</si>
  <si>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</si>
  <si>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</si>
  <si>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</si>
  <si>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</si>
  <si>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</si>
  <si>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</si>
  <si>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</si>
  <si>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</si>
  <si>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</si>
  <si>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</si>
  <si>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</si>
  <si>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</si>
  <si>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</si>
  <si>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</si>
  <si>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</si>
  <si>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</si>
  <si>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</si>
  <si>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</si>
  <si>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</si>
  <si>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</si>
  <si>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</si>
  <si>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</si>
  <si>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</si>
  <si>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</si>
  <si>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</si>
  <si>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</si>
  <si>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</si>
  <si>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</si>
  <si>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</si>
  <si>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</si>
  <si>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</si>
  <si>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</si>
  <si>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</si>
  <si>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</si>
  <si>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</si>
  <si>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</si>
  <si>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</si>
  <si>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</si>
  <si>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</si>
  <si>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</si>
  <si>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</si>
  <si>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</si>
  <si>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</si>
  <si>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</si>
  <si>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</si>
  <si>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</si>
  <si>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</si>
  <si>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</si>
  <si>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</si>
  <si>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</si>
  <si>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</si>
  <si>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</si>
  <si>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</si>
  <si>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</si>
  <si>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</si>
  <si>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</si>
  <si>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</si>
  <si>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</si>
  <si>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</si>
  <si>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</si>
  <si>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</si>
  <si>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</si>
  <si>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</si>
  <si>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</si>
  <si>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</si>
  <si>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</si>
  <si>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</si>
  <si>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</si>
  <si>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</si>
  <si>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</si>
  <si>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</si>
  <si>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</si>
  <si>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</si>
  <si>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</si>
  <si>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</si>
  <si>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</si>
  <si>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</si>
  <si>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</si>
  <si>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</si>
  <si>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</si>
  <si>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</si>
  <si>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</si>
  <si>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</si>
  <si>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</si>
  <si>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</si>
  <si>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</si>
  <si>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</si>
  <si>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</si>
  <si>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</si>
  <si>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</si>
  <si>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</si>
  <si>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</si>
  <si>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</si>
  <si>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</si>
  <si>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</si>
  <si>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</si>
  <si>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</si>
  <si>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</si>
  <si>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</si>
  <si>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</si>
  <si>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</si>
  <si>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</si>
  <si>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</si>
  <si>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</si>
  <si>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</si>
  <si>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</si>
  <si>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</si>
  <si>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</si>
  <si>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</si>
  <si>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</si>
  <si>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</si>
  <si>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</si>
  <si>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</si>
  <si>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</si>
  <si>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</si>
  <si>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</si>
  <si>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</si>
  <si>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</si>
  <si>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</si>
  <si>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</si>
  <si>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</si>
  <si>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</si>
  <si>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</si>
  <si>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</si>
  <si>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</si>
  <si>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</si>
  <si>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</si>
  <si>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</si>
  <si>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</si>
  <si>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</si>
  <si>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</si>
  <si>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</si>
  <si>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</si>
  <si>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</si>
  <si>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</si>
  <si>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</si>
  <si>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</si>
  <si>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</si>
  <si>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</si>
  <si>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</si>
  <si>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</si>
  <si>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</si>
  <si>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</si>
  <si>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</si>
  <si>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</si>
  <si>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</si>
  <si>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</si>
  <si>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</si>
  <si>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</si>
  <si>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</si>
  <si>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</si>
  <si>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</si>
  <si>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</si>
  <si>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</si>
  <si>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</si>
  <si>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</si>
  <si>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</si>
  <si>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</si>
  <si>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</si>
  <si>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</si>
  <si>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</si>
  <si>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</si>
  <si>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</si>
  <si>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</si>
  <si>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</si>
  <si>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</si>
  <si>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</si>
  <si>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</si>
  <si>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</si>
  <si>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</si>
  <si>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</si>
  <si>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</si>
  <si>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</si>
  <si>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</si>
  <si>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</si>
  <si>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</si>
  <si>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</si>
  <si>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</si>
  <si>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</si>
  <si>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</si>
  <si>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</si>
  <si>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</si>
  <si>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</si>
  <si>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</si>
  <si>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</si>
  <si>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</si>
  <si>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</si>
  <si>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</si>
  <si>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</si>
  <si>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</si>
  <si>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</si>
  <si>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</si>
  <si>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</si>
  <si>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</si>
  <si>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</si>
  <si>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</si>
  <si>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</si>
  <si>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</si>
  <si>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</si>
  <si>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</si>
  <si>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</si>
  <si>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</si>
  <si>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</si>
  <si>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</si>
  <si>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</si>
  <si>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</si>
  <si>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</si>
  <si>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</si>
  <si>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</si>
  <si>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</si>
  <si>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</si>
  <si>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</si>
  <si>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</si>
  <si>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</si>
  <si>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</si>
  <si>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</si>
  <si>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</si>
  <si>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</si>
  <si>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</si>
  <si>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</si>
  <si>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</si>
  <si>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</si>
  <si>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</si>
  <si>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</si>
  <si>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</si>
  <si>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</si>
  <si>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</si>
  <si>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</si>
  <si>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</si>
  <si>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</si>
  <si>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</si>
  <si>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</si>
  <si>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</si>
  <si>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</si>
  <si>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</si>
  <si>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</si>
  <si>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</si>
  <si>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</si>
  <si>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</si>
  <si>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</si>
  <si>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</si>
  <si>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</si>
  <si>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</si>
  <si>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</si>
  <si>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</si>
  <si>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</si>
  <si>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</si>
  <si>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</si>
  <si>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</si>
  <si>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</si>
  <si>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</si>
  <si>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</si>
  <si>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</si>
  <si>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</si>
  <si>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</si>
  <si>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</si>
  <si>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</si>
  <si>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</si>
  <si>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</si>
  <si>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</si>
  <si>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</si>
  <si>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</si>
  <si>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</si>
  <si>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</si>
  <si>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</si>
  <si>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</si>
  <si>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</si>
  <si>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</si>
  <si>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</si>
  <si>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</si>
  <si>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</si>
  <si>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</si>
  <si>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</si>
  <si>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</si>
  <si>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</si>
  <si>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</si>
  <si>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</si>
  <si>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</si>
  <si>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</si>
  <si>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</si>
  <si>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</si>
  <si>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</si>
  <si>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</si>
  <si>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</si>
  <si>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</si>
  <si>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</si>
  <si>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</si>
  <si>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</si>
  <si>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</si>
  <si>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</si>
  <si>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</si>
  <si>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</si>
  <si>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</si>
  <si>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</si>
  <si>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</si>
  <si>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</si>
  <si>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</si>
  <si>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</si>
  <si>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</si>
  <si>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</si>
  <si>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</si>
  <si>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</si>
  <si>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</si>
  <si>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</si>
  <si>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</si>
  <si>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</si>
  <si>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</si>
  <si>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</si>
  <si>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</si>
  <si>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</si>
  <si>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</si>
  <si>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</si>
  <si>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</si>
  <si>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</si>
  <si>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</si>
  <si>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</si>
  <si>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</si>
  <si>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</si>
  <si>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</si>
  <si>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</si>
  <si>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</si>
  <si>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</si>
  <si>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</si>
  <si>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</si>
  <si>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</si>
  <si>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</si>
  <si>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</si>
  <si>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</si>
  <si>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</si>
  <si>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</si>
  <si>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</si>
  <si>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</si>
  <si>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</si>
  <si>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</si>
  <si>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</si>
  <si>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</si>
  <si>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</si>
  <si>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</si>
  <si>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</si>
  <si>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</si>
  <si>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</si>
  <si>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</si>
  <si>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</si>
  <si>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</si>
  <si>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</si>
  <si>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</si>
  <si>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</si>
  <si>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</si>
  <si>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</si>
  <si>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</si>
  <si>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</si>
  <si>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</si>
  <si>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</si>
  <si>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</si>
  <si>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</si>
  <si>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</si>
  <si>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</si>
  <si>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</si>
  <si>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</si>
  <si>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</si>
  <si>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</si>
  <si>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</si>
  <si>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</si>
  <si>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</si>
  <si>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</si>
  <si>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</si>
  <si>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</si>
  <si>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</si>
  <si>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</si>
  <si>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</si>
  <si>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</si>
  <si>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</si>
  <si>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</si>
  <si>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</si>
  <si>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</si>
  <si>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</si>
  <si>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</si>
  <si>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</si>
  <si>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</si>
  <si>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</si>
  <si>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</si>
  <si>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</si>
  <si>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</si>
  <si>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</si>
  <si>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</si>
  <si>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</si>
  <si>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</si>
  <si>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</si>
  <si>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</si>
  <si>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</si>
  <si>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</si>
  <si>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</si>
  <si>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</si>
  <si>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</si>
  <si>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</si>
  <si>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</si>
  <si>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</si>
  <si>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</si>
  <si>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</si>
  <si>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</si>
  <si>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</si>
  <si>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</si>
  <si>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</si>
  <si>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</si>
  <si>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</si>
  <si>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</si>
  <si>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</si>
  <si>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</si>
  <si>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</si>
  <si>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</si>
  <si>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</si>
  <si>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</si>
  <si>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</si>
  <si>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</si>
  <si>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</si>
  <si>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</si>
  <si>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</si>
  <si>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</si>
  <si>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</si>
  <si>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</si>
  <si>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</si>
  <si>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</si>
  <si>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</si>
  <si>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</si>
  <si>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</si>
  <si>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</si>
  <si>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</si>
  <si>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</si>
  <si>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</si>
  <si>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</si>
  <si>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</si>
  <si>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</si>
  <si>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</si>
  <si>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</si>
  <si>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</si>
  <si>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</si>
  <si>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</si>
  <si>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</si>
  <si>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</si>
  <si>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</si>
  <si>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</si>
  <si>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</si>
  <si>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</si>
  <si>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</si>
  <si>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</si>
  <si>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</si>
  <si>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</si>
  <si>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</si>
  <si>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</si>
  <si>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</si>
  <si>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</si>
  <si>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</si>
  <si>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</si>
  <si>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</si>
  <si>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</si>
  <si>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</si>
  <si>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</si>
  <si>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</si>
  <si>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</si>
  <si>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</si>
  <si>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</si>
  <si>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</si>
  <si>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</si>
  <si>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</si>
  <si>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</si>
  <si>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</si>
  <si>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</si>
  <si>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</si>
  <si>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</si>
  <si>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</si>
  <si>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</si>
  <si>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</si>
  <si>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</si>
  <si>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</si>
  <si>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</si>
  <si>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</si>
  <si>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</si>
  <si>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</si>
  <si>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</si>
  <si>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</si>
  <si>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</si>
  <si>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</si>
  <si>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</si>
  <si>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</si>
  <si>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</si>
  <si>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</si>
  <si>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</si>
  <si>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</si>
  <si>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</si>
  <si>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</si>
  <si>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</si>
  <si>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</si>
  <si>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</si>
  <si>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</si>
  <si>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</si>
  <si>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</si>
  <si>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</si>
  <si>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</si>
  <si>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</si>
  <si>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</si>
  <si>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</si>
  <si>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</si>
  <si>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</si>
  <si>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</si>
  <si>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</si>
  <si>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</si>
  <si>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</si>
  <si>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</si>
  <si>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</si>
  <si>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</si>
  <si>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</si>
  <si>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</si>
  <si>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</si>
  <si>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</si>
  <si>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</si>
  <si>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</si>
  <si>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</si>
  <si>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</si>
  <si>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</si>
  <si>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</si>
  <si>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</si>
  <si>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</si>
  <si>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</si>
  <si>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</si>
  <si>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</si>
  <si>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</si>
  <si>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</si>
  <si>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</si>
  <si>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</si>
  <si>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</si>
  <si>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</si>
  <si>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</si>
  <si>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</si>
  <si>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</si>
  <si>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</si>
  <si>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</si>
  <si>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</si>
  <si>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</si>
  <si>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</si>
  <si>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</si>
  <si>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</si>
  <si>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</si>
  <si>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</si>
  <si>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</si>
  <si>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</si>
  <si>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</si>
  <si>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</si>
  <si>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</si>
  <si>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</si>
  <si>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</si>
  <si>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</si>
  <si>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</si>
  <si>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</si>
  <si>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</si>
  <si>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</si>
  <si>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</si>
  <si>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</si>
  <si>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</si>
  <si>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</si>
  <si>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</si>
  <si>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</si>
  <si>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</si>
  <si>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</si>
  <si>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</si>
  <si>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</si>
  <si>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</si>
  <si>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</si>
  <si>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</si>
  <si>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</si>
  <si>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</si>
  <si>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</si>
  <si>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</si>
  <si>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</si>
  <si>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</si>
  <si>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</si>
  <si>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</si>
  <si>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</si>
  <si>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</si>
  <si>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</si>
  <si>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</si>
  <si>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</si>
  <si>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</si>
  <si>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</si>
  <si>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</si>
  <si>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</si>
  <si>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</si>
  <si>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</si>
  <si>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</si>
  <si>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</si>
  <si>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</si>
  <si>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</si>
  <si>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</si>
  <si>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</si>
  <si>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</si>
  <si>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</si>
  <si>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</si>
  <si>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</si>
  <si>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</si>
  <si>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</si>
  <si>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</si>
  <si>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</si>
  <si>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</si>
  <si>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</si>
  <si>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</si>
  <si>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</si>
  <si>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</si>
  <si>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</si>
  <si>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</si>
  <si>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</si>
  <si>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</si>
  <si>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</si>
  <si>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</si>
  <si>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</si>
  <si>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</si>
  <si>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</si>
  <si>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</si>
  <si>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</si>
  <si>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</si>
  <si>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</si>
  <si>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</si>
  <si>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</si>
  <si>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</si>
  <si>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</si>
  <si>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</si>
  <si>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</si>
  <si>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</si>
  <si>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</si>
  <si>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</si>
  <si>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</si>
  <si>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</si>
  <si>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</si>
  <si>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</si>
  <si>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</si>
  <si>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</si>
  <si>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</si>
  <si>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</si>
  <si>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</si>
  <si>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</si>
  <si>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</si>
  <si>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</si>
  <si>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</si>
  <si>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</si>
  <si>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</si>
  <si>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</si>
  <si>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</si>
  <si>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</si>
  <si>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</si>
  <si>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</si>
  <si>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</si>
  <si>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</si>
  <si>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</si>
  <si>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</si>
  <si>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</si>
  <si>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</si>
  <si>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</si>
  <si>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</si>
  <si>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</si>
  <si>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</si>
  <si>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</si>
  <si>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</si>
  <si>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</si>
  <si>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</si>
  <si>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</si>
  <si>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</si>
  <si>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</si>
  <si>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</si>
  <si>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</si>
  <si>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</si>
  <si>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</si>
  <si>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</si>
  <si>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</si>
  <si>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</si>
  <si>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</si>
  <si>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</si>
  <si>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</si>
  <si>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</si>
  <si>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</si>
  <si>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</si>
  <si>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</si>
  <si>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</si>
  <si>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</si>
  <si>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</si>
  <si>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</si>
  <si>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</si>
  <si>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</si>
  <si>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</si>
  <si>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</si>
  <si>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</si>
  <si>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</si>
  <si>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</si>
  <si>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</si>
  <si>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</si>
  <si>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</si>
  <si>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</si>
  <si>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</si>
  <si>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</si>
  <si>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</si>
  <si>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</si>
  <si>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</si>
  <si>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</si>
  <si>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</si>
  <si>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</si>
  <si>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</si>
  <si>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</si>
  <si>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</si>
  <si>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</si>
  <si>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</si>
  <si>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</si>
  <si>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</si>
  <si>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</si>
  <si>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</si>
  <si>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</si>
  <si>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</si>
  <si>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</si>
  <si>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</si>
  <si>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</si>
  <si>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</si>
  <si>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</si>
  <si>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</si>
  <si>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</si>
  <si>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</si>
  <si>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</si>
  <si>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</si>
  <si>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</si>
  <si>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</si>
  <si>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</si>
  <si>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</si>
  <si>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</si>
  <si>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</si>
  <si>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</si>
  <si>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</si>
  <si>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</si>
  <si>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</si>
  <si>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</si>
  <si>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</si>
  <si>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</si>
  <si>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</si>
  <si>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</si>
  <si>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</si>
  <si>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</si>
  <si>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</si>
  <si>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</si>
  <si>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</si>
  <si>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</si>
  <si>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</si>
  <si>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</si>
  <si>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</si>
  <si>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</si>
  <si>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</si>
  <si>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</si>
  <si>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</si>
  <si>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</si>
  <si>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</si>
  <si>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</si>
  <si>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</si>
  <si>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</si>
  <si>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</si>
  <si>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</si>
  <si>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</si>
  <si>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</si>
  <si>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</si>
  <si>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</si>
  <si>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</si>
  <si>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</si>
  <si>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</si>
  <si>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</si>
  <si>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</si>
  <si>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</si>
  <si>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</si>
  <si>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</si>
  <si>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</si>
  <si>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</si>
  <si>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</si>
  <si>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</si>
  <si>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</si>
  <si>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</si>
  <si>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</si>
  <si>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</si>
  <si>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</si>
  <si>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</si>
  <si>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</si>
  <si>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</si>
  <si>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</si>
  <si>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</si>
  <si>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</si>
  <si>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</si>
  <si>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</si>
  <si>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</si>
  <si>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</si>
  <si>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</si>
  <si>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</si>
  <si>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</si>
  <si>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</si>
  <si>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</si>
  <si>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</si>
  <si>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</si>
  <si>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</si>
  <si>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</si>
  <si>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</si>
  <si>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</si>
  <si>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</si>
  <si>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</si>
  <si>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</si>
  <si>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</si>
  <si>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</si>
  <si>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</si>
  <si>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</si>
  <si>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</si>
  <si>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</si>
  <si>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</si>
  <si>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</si>
  <si>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</si>
  <si>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</si>
  <si>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</si>
  <si>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</si>
  <si>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</si>
  <si>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</si>
  <si>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</si>
  <si>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</si>
  <si>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</si>
  <si>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</si>
  <si>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</si>
  <si>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</si>
  <si>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</si>
  <si>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</si>
  <si>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</si>
  <si>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</si>
  <si>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</si>
  <si>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</si>
  <si>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</si>
  <si>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</si>
  <si>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</si>
  <si>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</si>
  <si>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</si>
  <si>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</si>
  <si>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</si>
  <si>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</si>
  <si>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</si>
  <si>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</si>
  <si>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</si>
  <si>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</si>
  <si>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</si>
  <si>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</si>
  <si>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</si>
  <si>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</si>
  <si>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</si>
  <si>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</si>
  <si>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</si>
  <si>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</si>
  <si>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</si>
  <si>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</si>
  <si>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</si>
  <si>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</si>
  <si>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</si>
  <si>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</si>
  <si>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</si>
  <si>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</si>
  <si>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</si>
  <si>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</si>
  <si>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</si>
  <si>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</si>
  <si>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</si>
  <si>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</si>
  <si>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</si>
  <si>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</si>
  <si>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</si>
  <si>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</si>
  <si>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</si>
  <si>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</si>
  <si>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</si>
  <si>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</si>
  <si>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</si>
  <si>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</si>
  <si>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</si>
  <si>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</si>
  <si>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</si>
  <si>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</si>
  <si>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</si>
  <si>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</si>
  <si>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</si>
  <si>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</si>
  <si>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</si>
  <si>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</si>
  <si>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</si>
  <si>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</si>
  <si>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</si>
  <si>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</si>
  <si>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</si>
  <si>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</si>
  <si>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</si>
  <si>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</si>
  <si>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</si>
  <si>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</si>
  <si>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</si>
  <si>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</si>
  <si>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</si>
  <si>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</si>
  <si>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</si>
  <si>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</si>
  <si>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</si>
  <si>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</si>
  <si>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</si>
  <si>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</si>
  <si>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</si>
  <si>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</si>
  <si>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</si>
  <si>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</si>
  <si>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</si>
  <si>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</si>
  <si>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</si>
  <si>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</si>
  <si>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</si>
  <si>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</si>
  <si>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</si>
  <si>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</si>
  <si>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</si>
  <si>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</si>
  <si>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</si>
  <si>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</si>
  <si>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</si>
  <si>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</si>
  <si>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</si>
  <si>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</si>
  <si>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</si>
  <si>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</si>
  <si>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</si>
  <si>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</si>
  <si>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</si>
  <si>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</si>
  <si>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</si>
  <si>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</si>
  <si>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</si>
  <si>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</si>
  <si>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</si>
  <si>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</si>
  <si>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</si>
  <si>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</si>
  <si>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</si>
  <si>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</si>
  <si>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</si>
  <si>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</si>
  <si>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</si>
  <si>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</si>
  <si>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</si>
  <si>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</si>
  <si>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</si>
  <si>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</si>
  <si>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</si>
  <si>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</si>
  <si>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</si>
  <si>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</si>
  <si>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</si>
  <si>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</si>
  <si>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</si>
  <si>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</si>
  <si>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</si>
  <si>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</si>
  <si>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</si>
  <si>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</si>
  <si>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</si>
  <si>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</si>
  <si>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</si>
  <si>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</si>
  <si>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</si>
  <si>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</si>
  <si>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</si>
  <si>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</si>
  <si>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</si>
  <si>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</si>
  <si>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</si>
  <si>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</si>
  <si>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</si>
  <si>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</si>
  <si>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</si>
  <si>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</si>
  <si>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</si>
  <si>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</si>
  <si>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</si>
  <si>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</si>
  <si>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</si>
  <si>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</si>
  <si>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</si>
  <si>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</si>
  <si>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</si>
  <si>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</si>
  <si>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</si>
  <si>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</si>
  <si>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</si>
  <si>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</si>
  <si>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</si>
  <si>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</si>
  <si>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</si>
  <si>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</si>
  <si>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</si>
  <si>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</si>
  <si>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</si>
  <si>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</si>
  <si>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</si>
  <si>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</si>
  <si>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</si>
  <si>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</si>
  <si>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</si>
  <si>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</si>
  <si>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</si>
  <si>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</si>
  <si>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</si>
  <si>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</si>
  <si>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</si>
  <si>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</si>
  <si>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</si>
  <si>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</si>
  <si>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</si>
  <si>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</si>
  <si>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</si>
  <si>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</si>
  <si>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</si>
  <si>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</si>
  <si>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</si>
  <si>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</si>
  <si>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</si>
  <si>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</si>
  <si>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</si>
  <si>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</si>
  <si>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</si>
  <si>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</si>
  <si>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</si>
  <si>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</si>
  <si>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</si>
  <si>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</si>
  <si>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</si>
  <si>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</si>
  <si>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</si>
  <si>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</si>
  <si>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</si>
  <si>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</si>
  <si>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</si>
  <si>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</si>
  <si>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</si>
  <si>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</si>
  <si>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</si>
  <si>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</si>
  <si>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</si>
  <si>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</si>
  <si>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</si>
  <si>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</si>
  <si>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</si>
  <si>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</si>
  <si>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</si>
  <si>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</si>
  <si>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</si>
  <si>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</si>
  <si>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</si>
  <si>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</si>
  <si>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</si>
  <si>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</si>
  <si>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</si>
  <si>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</si>
  <si>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</si>
  <si>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</si>
  <si>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</si>
  <si>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</si>
  <si>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</si>
  <si>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</si>
  <si>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</si>
  <si>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</si>
  <si>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</si>
  <si>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</si>
  <si>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</si>
  <si>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</si>
  <si>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</si>
  <si>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</si>
  <si>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</si>
  <si>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</si>
  <si>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</si>
  <si>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</si>
  <si>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</si>
  <si>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</si>
  <si>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</si>
  <si>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</si>
  <si>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</si>
  <si>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</si>
  <si>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</si>
  <si>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</si>
  <si>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</si>
  <si>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</si>
  <si>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</si>
  <si>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</si>
  <si>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</si>
  <si>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</si>
  <si>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</si>
  <si>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</si>
  <si>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</si>
  <si>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</si>
  <si>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</si>
  <si>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</si>
  <si>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</si>
  <si>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</si>
  <si>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</si>
  <si>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</si>
  <si>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</si>
  <si>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</si>
  <si>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</si>
  <si>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</si>
  <si>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</si>
  <si>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</si>
  <si>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</si>
  <si>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</si>
  <si>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</si>
  <si>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</si>
  <si>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</si>
  <si>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</si>
  <si>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</si>
  <si>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</si>
  <si>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</si>
  <si>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</si>
  <si>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</si>
  <si>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</si>
  <si>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</si>
  <si>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</si>
  <si>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</si>
  <si>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</si>
  <si>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</si>
  <si>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</si>
  <si>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</si>
  <si>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</si>
  <si>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</si>
  <si>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</si>
  <si>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</si>
  <si>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</si>
  <si>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</si>
  <si>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</si>
  <si>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</si>
  <si>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</si>
  <si>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</si>
  <si>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</si>
  <si>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</si>
  <si>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</si>
  <si>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</si>
  <si>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</si>
  <si>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</si>
  <si>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</si>
  <si>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</si>
  <si>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</si>
  <si>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</si>
  <si>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</si>
  <si>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</si>
  <si>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</si>
  <si>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</si>
  <si>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</si>
  <si>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</si>
  <si>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</si>
  <si>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</si>
  <si>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</si>
  <si>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</si>
  <si>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</si>
  <si>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</si>
  <si>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</si>
  <si>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</si>
  <si>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</si>
  <si>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</si>
  <si>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</si>
  <si>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</si>
  <si>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</si>
  <si>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</si>
  <si>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</si>
  <si>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</si>
  <si>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</si>
  <si>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</si>
  <si>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</si>
  <si>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</si>
  <si>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</si>
  <si>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</si>
  <si>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</si>
  <si>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</si>
  <si>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</si>
  <si>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</si>
  <si>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</si>
  <si>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</si>
  <si>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</si>
  <si>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</si>
  <si>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</si>
  <si>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</si>
  <si>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</si>
  <si>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</si>
  <si>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</si>
  <si>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</si>
  <si>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</si>
  <si>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</si>
  <si>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</si>
  <si>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</si>
  <si>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</si>
  <si>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</si>
  <si>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</si>
  <si>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</si>
  <si>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</si>
  <si>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</si>
  <si>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</si>
  <si>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</si>
  <si>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</si>
  <si>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</si>
  <si>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</si>
  <si>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</si>
  <si>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</si>
  <si>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</si>
  <si>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</si>
  <si>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</si>
  <si>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</si>
  <si>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</si>
  <si>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</si>
  <si>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</si>
  <si>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</si>
  <si>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</si>
  <si>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</si>
  <si>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</si>
  <si>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</si>
  <si>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</si>
  <si>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</si>
  <si>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</si>
  <si>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</si>
  <si>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</si>
  <si>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</si>
  <si>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</si>
  <si>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</si>
  <si>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</si>
  <si>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</si>
  <si>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</si>
  <si>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</si>
  <si>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</si>
  <si>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</si>
  <si>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</si>
  <si>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</si>
  <si>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</si>
  <si>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</si>
  <si>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</si>
  <si>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</si>
  <si>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</si>
  <si>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</si>
  <si>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</si>
  <si>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</si>
  <si>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</si>
  <si>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</si>
  <si>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</si>
  <si>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</si>
  <si>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</si>
  <si>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</si>
  <si>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</si>
  <si>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</si>
  <si>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</si>
  <si>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</si>
  <si>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</si>
  <si>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</si>
  <si>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</si>
  <si>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</si>
  <si>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</si>
  <si>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</si>
  <si>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</si>
  <si>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</si>
  <si>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</si>
  <si>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</si>
  <si>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</si>
  <si>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</si>
  <si>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</si>
  <si>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</si>
  <si>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</si>
  <si>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</si>
  <si>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</si>
  <si>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</si>
  <si>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</si>
  <si>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</si>
  <si>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</si>
  <si>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</si>
  <si>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</si>
  <si>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</si>
  <si>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</si>
  <si>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</si>
  <si>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</si>
  <si>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</si>
  <si>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</si>
  <si>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</si>
  <si>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</si>
  <si>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</si>
  <si>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</si>
  <si>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</si>
  <si>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</si>
  <si>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</si>
  <si>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</si>
  <si>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</si>
  <si>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</si>
  <si>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</si>
  <si>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</si>
  <si>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</si>
  <si>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</si>
  <si>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</si>
  <si>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</si>
  <si>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</si>
  <si>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</si>
  <si>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</si>
  <si>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</si>
  <si>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</si>
  <si>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</si>
  <si>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</si>
  <si>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</si>
  <si>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</si>
  <si>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</si>
  <si>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</si>
  <si>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</si>
  <si>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</si>
  <si>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</si>
  <si>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</si>
  <si>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</si>
  <si>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</si>
  <si>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</si>
  <si>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</si>
  <si>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</si>
  <si>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</si>
  <si>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</si>
  <si>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</si>
  <si>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</si>
  <si>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</si>
  <si>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</si>
  <si>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</si>
  <si>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</si>
  <si>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</si>
  <si>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</si>
  <si>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</si>
  <si>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</si>
  <si>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</si>
  <si>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</si>
  <si>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</si>
  <si>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</si>
  <si>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</si>
  <si>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</si>
  <si>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</si>
  <si>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</si>
  <si>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</si>
  <si>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</si>
  <si>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</si>
  <si>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</si>
  <si>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</si>
  <si>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</si>
  <si>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</si>
  <si>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</si>
  <si>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</si>
  <si>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</si>
  <si>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</si>
  <si>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</si>
  <si>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</si>
  <si>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</si>
  <si>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</si>
  <si>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</si>
  <si>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</si>
  <si>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</si>
  <si>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</si>
  <si>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</si>
  <si>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</si>
  <si>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</si>
  <si>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</si>
  <si>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</si>
  <si>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</si>
  <si>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</si>
  <si>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</si>
  <si>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</si>
  <si>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</si>
  <si>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</si>
  <si>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</si>
  <si>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</si>
  <si>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</si>
  <si>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</si>
  <si>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</si>
  <si>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</si>
  <si>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</si>
  <si>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</si>
  <si>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</si>
  <si>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</si>
  <si>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</si>
  <si>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</si>
  <si>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</si>
  <si>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</si>
  <si>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</si>
  <si>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</si>
  <si>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</si>
  <si>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</si>
  <si>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</si>
  <si>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</si>
  <si>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</si>
  <si>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</si>
  <si>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</si>
  <si>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</si>
  <si>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</si>
  <si>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</si>
  <si>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</si>
  <si>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</si>
  <si>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</si>
  <si>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</si>
  <si>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</si>
  <si>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</si>
  <si>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</si>
  <si>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</si>
  <si>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</si>
  <si>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</si>
  <si>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</si>
  <si>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</si>
  <si>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</si>
  <si>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</si>
  <si>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</si>
  <si>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</si>
  <si>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</si>
  <si>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</si>
  <si>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</si>
  <si>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</si>
  <si>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</si>
  <si>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</si>
  <si>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</si>
  <si>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</si>
  <si>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</si>
  <si>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</si>
  <si>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</si>
  <si>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</si>
  <si>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</si>
  <si>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</si>
  <si>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</si>
  <si>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</si>
  <si>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</si>
  <si>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</si>
  <si>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</si>
  <si>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</si>
  <si>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</si>
  <si>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</si>
  <si>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</si>
  <si>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</si>
  <si>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</si>
  <si>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</si>
  <si>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</si>
  <si>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</si>
  <si>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</si>
  <si>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</si>
  <si>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</si>
  <si>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</si>
  <si>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</si>
  <si>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</si>
  <si>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</si>
  <si>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</si>
  <si>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</si>
  <si>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</si>
  <si>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</si>
  <si>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</si>
  <si>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</si>
  <si>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</si>
  <si>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</si>
  <si>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</si>
  <si>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</si>
  <si>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</si>
  <si>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</si>
  <si>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</si>
  <si>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</si>
  <si>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</si>
  <si>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</si>
  <si>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</si>
  <si>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</si>
  <si>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</si>
  <si>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</si>
  <si>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</si>
  <si>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</si>
  <si>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</si>
  <si>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</si>
  <si>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</si>
  <si>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</si>
  <si>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</si>
  <si>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</si>
  <si>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</si>
  <si>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</si>
  <si>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</si>
  <si>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</si>
  <si>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</si>
  <si>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</si>
  <si>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</si>
  <si>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</si>
  <si>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</si>
  <si>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</si>
  <si>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</si>
  <si>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</si>
  <si>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</si>
  <si>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</si>
  <si>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</si>
  <si>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</si>
  <si>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</si>
  <si>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</si>
  <si>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</si>
  <si>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</si>
  <si>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</si>
  <si>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</si>
  <si>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</si>
  <si>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</si>
  <si>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</si>
  <si>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</si>
  <si>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</si>
  <si>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</si>
  <si>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</si>
  <si>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</si>
  <si>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</si>
  <si>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</si>
  <si>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</si>
  <si>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</si>
  <si>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</si>
  <si>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</si>
  <si>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</si>
  <si>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</si>
  <si>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</si>
  <si>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</si>
  <si>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</si>
  <si>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</si>
  <si>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</si>
  <si>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</si>
  <si>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</si>
  <si>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</si>
  <si>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</si>
  <si>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</si>
  <si>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</si>
  <si>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</si>
  <si>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</si>
  <si>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</si>
  <si>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</si>
  <si>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</si>
  <si>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</si>
  <si>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</si>
  <si>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</si>
  <si>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</si>
  <si>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</si>
  <si>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</si>
  <si>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</si>
  <si>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</si>
  <si>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</si>
  <si>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</si>
  <si>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</si>
  <si>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</si>
  <si>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</si>
  <si>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</si>
  <si>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</si>
  <si>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</si>
  <si>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</si>
  <si>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</si>
  <si>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</si>
  <si>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</si>
  <si>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</si>
  <si>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</si>
  <si>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</si>
  <si>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</si>
  <si>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</si>
  <si>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</si>
  <si>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</si>
  <si>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</si>
  <si>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</si>
  <si>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</si>
  <si>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</si>
  <si>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</si>
  <si>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</si>
  <si>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</si>
  <si>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</si>
  <si>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</si>
  <si>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</si>
  <si>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</si>
  <si>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</si>
  <si>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</si>
  <si>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</si>
  <si>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</si>
  <si>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</si>
  <si>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</si>
  <si>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</si>
  <si>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</si>
  <si>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</si>
  <si>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</si>
  <si>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</si>
  <si>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</si>
  <si>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</si>
  <si>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</si>
  <si>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</si>
  <si>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</si>
  <si>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</si>
  <si>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</si>
  <si>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</si>
  <si>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</si>
  <si>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</si>
  <si>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</si>
  <si>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</si>
  <si>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</si>
  <si>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</si>
  <si>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</si>
  <si>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</si>
  <si>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</si>
  <si>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</si>
  <si>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</si>
  <si>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</si>
  <si>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</si>
  <si>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</si>
  <si>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</si>
  <si>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</si>
  <si>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</si>
  <si>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</si>
  <si>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</si>
  <si>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</si>
  <si>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</si>
  <si>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</si>
  <si>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</si>
  <si>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</si>
  <si>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</si>
  <si>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</si>
  <si>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</si>
  <si>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</si>
  <si>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</si>
  <si>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</si>
  <si>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</si>
  <si>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</si>
  <si>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</si>
  <si>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</si>
  <si>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</si>
  <si>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</si>
  <si>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</si>
  <si>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</si>
  <si>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</si>
  <si>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</si>
  <si>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</si>
  <si>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</si>
  <si>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</si>
  <si>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</si>
  <si>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</si>
  <si>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</si>
  <si>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</si>
  <si>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</si>
  <si>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</si>
  <si>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</si>
  <si>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</si>
  <si>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</si>
  <si>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</si>
  <si>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</si>
  <si>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</si>
  <si>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</si>
  <si>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</si>
  <si>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</si>
  <si>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</si>
  <si>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</si>
  <si>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</si>
  <si>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</si>
  <si>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</si>
  <si>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</si>
  <si>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</si>
  <si>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</si>
  <si>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</si>
  <si>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</si>
  <si>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</si>
  <si>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</si>
  <si>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</si>
  <si>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</si>
  <si>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</si>
  <si>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</si>
  <si>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</si>
  <si>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</si>
  <si>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</si>
  <si>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</si>
  <si>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</si>
  <si>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</si>
  <si>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</si>
  <si>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</si>
  <si>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</si>
  <si>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</si>
  <si>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</si>
  <si>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</si>
  <si>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</si>
  <si>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</si>
  <si>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</si>
  <si>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</si>
  <si>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</si>
  <si>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</si>
  <si>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</si>
  <si>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</si>
  <si>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</si>
  <si>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</si>
  <si>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</si>
  <si>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</si>
  <si>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</si>
  <si>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</si>
  <si>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</si>
  <si>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</si>
  <si>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</si>
  <si>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</si>
  <si>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</si>
  <si>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</si>
  <si>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</si>
  <si>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</si>
  <si>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</si>
  <si>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</si>
  <si>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</si>
  <si>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</si>
  <si>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</si>
  <si>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</si>
  <si>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</si>
  <si>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</si>
  <si>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</si>
  <si>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</si>
  <si>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</si>
  <si>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</si>
  <si>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</si>
  <si>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</si>
  <si>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</si>
  <si>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</si>
  <si>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</si>
  <si>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</si>
  <si>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</si>
  <si>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</si>
  <si>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</si>
  <si>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</si>
  <si>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</si>
  <si>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</si>
  <si>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</si>
  <si>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</si>
  <si>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</si>
  <si>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</si>
  <si>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</si>
  <si>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</si>
  <si>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</si>
  <si>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</si>
  <si>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</si>
  <si>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</si>
  <si>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</si>
  <si>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</si>
  <si>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</si>
  <si>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</si>
  <si>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</si>
  <si>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</si>
  <si>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</si>
  <si>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</si>
  <si>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</si>
  <si>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</si>
  <si>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</si>
  <si>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</si>
  <si>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</si>
  <si>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</si>
  <si>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</si>
  <si>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</si>
  <si>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</si>
  <si>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</si>
  <si>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</si>
  <si>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</si>
  <si>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</si>
  <si>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</si>
  <si>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</si>
  <si>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</si>
  <si>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</si>
  <si>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</si>
  <si>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</si>
  <si>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</si>
  <si>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</si>
  <si>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</si>
  <si>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</si>
  <si>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</si>
  <si>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</si>
  <si>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</si>
  <si>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</si>
  <si>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</si>
  <si>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</si>
  <si>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</si>
  <si>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</si>
  <si>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</si>
  <si>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</si>
  <si>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</si>
  <si>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</si>
  <si>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</si>
  <si>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</si>
  <si>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</si>
  <si>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</si>
  <si>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</si>
  <si>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</si>
  <si>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</si>
  <si>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</si>
  <si>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</si>
  <si>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</si>
  <si>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</si>
  <si>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</si>
  <si>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</si>
  <si>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</si>
  <si>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</si>
  <si>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</si>
  <si>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</si>
  <si>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</si>
  <si>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</si>
  <si>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</si>
  <si>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</si>
  <si>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</si>
  <si>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</si>
  <si>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</si>
  <si>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</si>
  <si>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</si>
  <si>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</si>
  <si>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</si>
  <si>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</si>
  <si>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</si>
  <si>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</si>
  <si>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</si>
  <si>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</si>
  <si>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</si>
  <si>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</si>
  <si>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</si>
  <si>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</si>
  <si>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</si>
  <si>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</si>
  <si>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</si>
  <si>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</si>
  <si>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</si>
  <si>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</si>
  <si>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</si>
  <si>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</si>
  <si>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</si>
  <si>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</si>
  <si>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</si>
  <si>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</si>
  <si>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</si>
  <si>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</si>
  <si>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</si>
  <si>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</si>
  <si>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</si>
  <si>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</si>
  <si>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</si>
  <si>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</si>
  <si>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</si>
  <si>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</si>
  <si>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</si>
  <si>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</si>
  <si>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</si>
  <si>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</si>
  <si>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</si>
  <si>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</si>
  <si>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</si>
  <si>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</si>
  <si>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</si>
  <si>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</si>
  <si>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</si>
  <si>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</si>
  <si>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</si>
  <si>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</si>
  <si>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</si>
  <si>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</si>
  <si>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</si>
  <si>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</si>
  <si>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</si>
  <si>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</si>
  <si>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</si>
  <si>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</si>
  <si>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</si>
  <si>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</si>
  <si>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</si>
  <si>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</si>
  <si>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</si>
  <si>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</si>
  <si>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</si>
  <si>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</si>
  <si>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</si>
  <si>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</si>
  <si>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</si>
  <si>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</si>
  <si>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</si>
  <si>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</si>
  <si>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</si>
  <si>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</si>
  <si>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</si>
  <si>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</si>
  <si>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</si>
  <si>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</si>
  <si>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</si>
  <si>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</si>
  <si>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</si>
  <si>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</si>
  <si>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</si>
  <si>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</si>
  <si>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</si>
  <si>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</si>
  <si>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</si>
  <si>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</si>
  <si>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</si>
  <si>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</si>
  <si>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</si>
  <si>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</si>
  <si>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</si>
  <si>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</si>
  <si>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</si>
  <si>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</si>
  <si>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</si>
  <si>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</si>
  <si>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</si>
  <si>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</si>
  <si>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</si>
  <si>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</si>
  <si>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</si>
  <si>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</si>
  <si>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</si>
  <si>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</si>
  <si>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</si>
  <si>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</si>
  <si>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</si>
  <si>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</si>
  <si>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</si>
  <si>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</si>
  <si>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</si>
  <si>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</si>
  <si>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</si>
  <si>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</si>
  <si>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</si>
  <si>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</si>
  <si>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</si>
  <si>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</si>
  <si>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</si>
  <si>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</si>
  <si>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</si>
  <si>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</si>
  <si>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</si>
  <si>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</si>
  <si>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</si>
  <si>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</si>
  <si>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</si>
  <si>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</si>
  <si>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</si>
  <si>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</si>
  <si>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</si>
  <si>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</si>
  <si>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</si>
  <si>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</si>
  <si>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</si>
  <si>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</si>
  <si>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</si>
  <si>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</si>
  <si>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</si>
  <si>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</si>
  <si>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</si>
  <si>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</si>
  <si>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</si>
  <si>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</si>
  <si>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</si>
  <si>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</si>
  <si>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</si>
  <si>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</si>
  <si>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</si>
  <si>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</si>
  <si>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</si>
  <si>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</si>
  <si>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</si>
  <si>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</si>
  <si>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</si>
  <si>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</si>
  <si>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</si>
  <si>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</si>
  <si>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</si>
  <si>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</si>
  <si>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</si>
  <si>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</si>
  <si>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</si>
  <si>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</si>
  <si>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</si>
  <si>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</si>
  <si>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</si>
  <si>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</si>
  <si>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</si>
  <si>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</si>
  <si>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</si>
  <si>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</si>
  <si>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</si>
  <si>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</si>
  <si>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</si>
  <si>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</si>
  <si>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</si>
  <si>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</si>
  <si>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</si>
  <si>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</si>
  <si>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</si>
  <si>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</si>
  <si>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</si>
  <si>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</si>
  <si>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</si>
  <si>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</si>
  <si>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</si>
  <si>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</si>
  <si>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</si>
  <si>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</si>
  <si>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</si>
  <si>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</si>
  <si>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</si>
  <si>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</si>
  <si>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</si>
  <si>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</si>
  <si>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</si>
  <si>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</si>
  <si>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</si>
  <si>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</si>
  <si>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</si>
  <si>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</si>
  <si>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</si>
  <si>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</si>
  <si>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</si>
  <si>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</si>
  <si>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</si>
  <si>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</si>
  <si>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</si>
  <si>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</si>
  <si>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</si>
  <si>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</si>
  <si>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</si>
  <si>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</si>
  <si>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</si>
  <si>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</si>
  <si>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</si>
  <si>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</si>
  <si>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</si>
  <si>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</si>
  <si>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</si>
  <si>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</si>
  <si>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</si>
  <si>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</si>
  <si>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</si>
  <si>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</si>
  <si>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</si>
  <si>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</si>
  <si>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</si>
  <si>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</si>
  <si>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</si>
  <si>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</si>
  <si>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</si>
  <si>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</si>
  <si>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</si>
  <si>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</si>
  <si>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</si>
  <si>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</si>
  <si>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</si>
  <si>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</si>
  <si>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</si>
  <si>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</si>
  <si>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</si>
  <si>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</si>
  <si>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</si>
  <si>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</si>
  <si>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</si>
  <si>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</si>
  <si>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</si>
  <si>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</si>
  <si>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</si>
  <si>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</si>
  <si>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</si>
  <si>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</si>
  <si>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</si>
  <si>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</si>
  <si>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</si>
  <si>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</si>
  <si>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</si>
  <si>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</si>
  <si>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</si>
  <si>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</si>
  <si>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</si>
  <si>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</si>
  <si>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</si>
  <si>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</si>
  <si>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</si>
  <si>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</si>
  <si>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</si>
  <si>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</si>
  <si>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</si>
  <si>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</si>
  <si>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</si>
  <si>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</si>
  <si>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</si>
  <si>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</si>
  <si>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</si>
  <si>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</si>
  <si>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</si>
  <si>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</si>
  <si>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</si>
  <si>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</si>
  <si>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</si>
  <si>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</si>
  <si>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</si>
  <si>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</si>
  <si>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</si>
  <si>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</si>
  <si>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</si>
  <si>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</si>
  <si>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</si>
  <si>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</si>
  <si>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</si>
  <si>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</si>
  <si>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</si>
  <si>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</si>
  <si>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</si>
  <si>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</si>
  <si>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</si>
  <si>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</si>
  <si>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</si>
  <si>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</si>
  <si>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</si>
  <si>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</si>
  <si>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</si>
  <si>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</si>
  <si>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</si>
  <si>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</si>
  <si>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</si>
  <si>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</si>
  <si>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</si>
  <si>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</si>
  <si>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</si>
  <si>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</si>
  <si>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</si>
  <si>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</si>
  <si>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</si>
  <si>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</si>
  <si>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</si>
  <si>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</si>
  <si>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</si>
  <si>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</si>
  <si>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</si>
  <si>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</si>
  <si>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</si>
  <si>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</si>
  <si>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</si>
  <si>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</si>
  <si>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</si>
  <si>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</si>
  <si>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</si>
  <si>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</si>
  <si>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</si>
  <si>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</si>
  <si>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</si>
  <si>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</si>
  <si>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</si>
  <si>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</si>
  <si>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</si>
  <si>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</si>
  <si>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</si>
  <si>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</si>
  <si>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</si>
  <si>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</si>
  <si>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</si>
  <si>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</si>
  <si>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</si>
  <si>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</si>
  <si>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</si>
  <si>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</si>
  <si>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</si>
  <si>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</si>
  <si>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</si>
  <si>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</si>
  <si>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</si>
  <si>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</si>
  <si>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</si>
  <si>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</si>
  <si>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</si>
  <si>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</si>
  <si>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</si>
  <si>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</si>
  <si>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</si>
  <si>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</si>
  <si>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</si>
  <si>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</si>
  <si>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</si>
  <si>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</si>
  <si>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</si>
  <si>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</si>
  <si>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</si>
  <si>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</si>
  <si>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</si>
  <si>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</si>
  <si>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</si>
  <si>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</si>
  <si>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</si>
  <si>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</si>
  <si>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</si>
  <si>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</si>
  <si>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</si>
  <si>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</si>
  <si>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</si>
  <si>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</si>
  <si>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</si>
  <si>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</si>
  <si>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</si>
  <si>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</si>
  <si>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</si>
  <si>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</si>
  <si>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</si>
  <si>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</si>
  <si>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</si>
  <si>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</si>
  <si>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</si>
  <si>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</si>
  <si>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</si>
  <si>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</si>
  <si>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</si>
  <si>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</si>
  <si>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</si>
  <si>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</si>
  <si>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</si>
  <si>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</si>
  <si>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</si>
  <si>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</si>
  <si>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</si>
  <si>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</si>
  <si>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</si>
  <si>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</si>
  <si>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</si>
  <si>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</si>
  <si>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</si>
  <si>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</si>
  <si>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</si>
  <si>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</si>
  <si>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</si>
  <si>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</si>
  <si>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</si>
  <si>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</si>
  <si>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</si>
  <si>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</si>
  <si>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</si>
  <si>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</si>
  <si>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</si>
  <si>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</si>
  <si>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</si>
  <si>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</si>
  <si>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</si>
  <si>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</si>
  <si>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</si>
  <si>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</si>
  <si>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</si>
  <si>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</si>
  <si>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</si>
  <si>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</si>
  <si>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</si>
  <si>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</si>
  <si>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</si>
  <si>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</si>
  <si>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</si>
  <si>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</si>
  <si>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</si>
  <si>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</si>
  <si>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</si>
  <si>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</si>
  <si>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</si>
  <si>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</si>
  <si>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</si>
  <si>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</si>
  <si>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</si>
  <si>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</si>
  <si>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</si>
  <si>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</si>
  <si>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</si>
  <si>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</si>
  <si>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</si>
  <si>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</si>
  <si>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</si>
  <si>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</si>
  <si>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</si>
  <si>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</si>
  <si>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</si>
  <si>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</si>
  <si>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</si>
  <si>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</si>
  <si>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</si>
  <si>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</si>
  <si>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</si>
  <si>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</si>
  <si>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</si>
  <si>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</si>
  <si>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</si>
  <si>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</si>
  <si>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</si>
  <si>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</si>
  <si>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</si>
  <si>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</si>
  <si>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</si>
  <si>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</si>
  <si>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</si>
  <si>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</si>
  <si>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</si>
  <si>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</si>
  <si>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</si>
  <si>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</si>
  <si>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</si>
  <si>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</si>
  <si>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</si>
  <si>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</si>
  <si>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</si>
  <si>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</si>
  <si>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</si>
  <si>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</si>
  <si>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</si>
  <si>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</si>
  <si>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</si>
  <si>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</si>
  <si>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</si>
  <si>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</si>
  <si>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</si>
  <si>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</si>
  <si>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</si>
  <si>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</si>
  <si>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</si>
  <si>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</si>
  <si>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</si>
  <si>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</si>
  <si>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</si>
  <si>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</si>
  <si>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</si>
  <si>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</si>
  <si>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</si>
  <si>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</si>
  <si>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</si>
  <si>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</si>
  <si>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</si>
  <si>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</si>
  <si>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</si>
  <si>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</si>
  <si>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</si>
  <si>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</si>
  <si>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</si>
  <si>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</si>
  <si>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</si>
  <si>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</si>
  <si>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</si>
  <si>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</si>
  <si>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</si>
  <si>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</si>
  <si>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</si>
  <si>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</si>
  <si>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</si>
  <si>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</si>
  <si>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</si>
  <si>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</si>
  <si>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</si>
  <si>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</si>
  <si>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</si>
  <si>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</si>
  <si>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</si>
  <si>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</si>
  <si>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</si>
  <si>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</si>
  <si>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</si>
  <si>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</si>
  <si>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</si>
  <si>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</si>
  <si>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</si>
  <si>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</si>
  <si>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</si>
  <si>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</si>
  <si>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</si>
  <si>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</si>
  <si>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</si>
  <si>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</si>
  <si>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</si>
  <si>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</si>
  <si>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</si>
  <si>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</si>
  <si>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</si>
  <si>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</si>
  <si>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</si>
  <si>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</si>
  <si>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</si>
  <si>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</si>
  <si>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</si>
  <si>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</si>
  <si>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</si>
  <si>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</si>
  <si>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</si>
  <si>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</si>
  <si>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</si>
  <si>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</si>
  <si>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</si>
  <si>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</si>
  <si>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</si>
  <si>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</si>
  <si>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</si>
  <si>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</si>
  <si>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</si>
  <si>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</si>
  <si>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</si>
  <si>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</si>
  <si>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</si>
  <si>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</si>
  <si>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</si>
  <si>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</si>
  <si>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</si>
  <si>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</si>
  <si>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</si>
  <si>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</si>
  <si>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</si>
  <si>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</si>
  <si>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</si>
  <si>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</si>
  <si>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</si>
  <si>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</si>
  <si>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</si>
  <si>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</si>
  <si>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</si>
  <si>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</si>
  <si>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</si>
  <si>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</si>
  <si>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</si>
  <si>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</si>
  <si>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</si>
  <si>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</si>
  <si>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</si>
  <si>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</si>
  <si>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</si>
  <si>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</si>
  <si>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</si>
  <si>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</si>
  <si>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</si>
  <si>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</si>
  <si>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</si>
  <si>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</si>
  <si>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</si>
  <si>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</si>
  <si>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</si>
  <si>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</si>
  <si>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</si>
  <si>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</si>
  <si>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</si>
  <si>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</si>
  <si>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</si>
  <si>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</si>
  <si>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</si>
  <si>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</si>
  <si>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</si>
  <si>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</si>
  <si>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</si>
  <si>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</si>
  <si>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</si>
  <si>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</si>
  <si>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</si>
  <si>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</si>
  <si>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</si>
  <si>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</si>
  <si>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</si>
  <si>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</si>
  <si>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</si>
  <si>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</si>
  <si>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</si>
  <si>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</si>
  <si>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</si>
  <si>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</si>
  <si>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</si>
  <si>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</si>
  <si>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</si>
  <si>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</si>
  <si>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</si>
  <si>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</si>
  <si>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</si>
  <si>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</si>
  <si>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</si>
  <si>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</si>
  <si>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</si>
  <si>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</si>
  <si>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</si>
  <si>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</si>
  <si>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</si>
  <si>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</si>
  <si>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</si>
  <si>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</si>
  <si>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</si>
  <si>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</si>
  <si>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</si>
  <si>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</si>
  <si>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</si>
  <si>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</si>
  <si>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</si>
  <si>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</si>
  <si>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</si>
  <si>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</si>
  <si>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</si>
  <si>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</si>
  <si>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</si>
  <si>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</si>
  <si>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</si>
  <si>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</si>
  <si>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</si>
  <si>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</si>
  <si>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</si>
  <si>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</si>
  <si>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</si>
  <si>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</si>
  <si>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</si>
  <si>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</si>
  <si>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</si>
  <si>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</si>
  <si>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</si>
  <si>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</si>
  <si>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</si>
  <si>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</si>
  <si>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</si>
  <si>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</si>
  <si>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</si>
  <si>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</si>
  <si>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</si>
  <si>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</si>
  <si>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</si>
  <si>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</si>
  <si>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</si>
  <si>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</si>
  <si>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</si>
  <si>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</si>
  <si>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</si>
  <si>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</si>
  <si>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</si>
  <si>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</si>
  <si>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</si>
  <si>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</si>
  <si>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</si>
  <si>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</si>
  <si>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</si>
  <si>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</si>
  <si>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</si>
  <si>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</si>
  <si>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</si>
  <si>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</si>
  <si>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</si>
  <si>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</si>
  <si>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</si>
  <si>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</si>
  <si>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</si>
  <si>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</si>
  <si>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</si>
  <si>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</si>
  <si>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</si>
  <si>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</si>
  <si>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</si>
  <si>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</si>
  <si>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</si>
  <si>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</si>
  <si>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</si>
  <si>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</si>
  <si>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</si>
  <si>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</si>
  <si>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</si>
  <si>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</si>
  <si>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</si>
  <si>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</si>
  <si>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</si>
  <si>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</si>
  <si>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</si>
  <si>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</si>
  <si>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</si>
  <si>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</si>
  <si>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</si>
  <si>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</si>
  <si>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</si>
  <si>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</si>
  <si>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</si>
  <si>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</si>
  <si>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</si>
  <si>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</si>
  <si>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</si>
  <si>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</si>
  <si>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</si>
  <si>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</si>
  <si>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</si>
  <si>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</si>
  <si>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</si>
  <si>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</si>
  <si>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</si>
  <si>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</si>
  <si>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</si>
  <si>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</si>
  <si>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</si>
  <si>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</si>
  <si>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</si>
  <si>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</si>
  <si>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</si>
  <si>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</si>
  <si>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</si>
  <si>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</si>
  <si>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</si>
  <si>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</si>
  <si>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</si>
  <si>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</si>
  <si>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</si>
  <si>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</si>
  <si>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</si>
  <si>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</si>
  <si>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</si>
  <si>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</si>
  <si>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</si>
  <si>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</si>
  <si>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</si>
  <si>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</si>
  <si>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</si>
  <si>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</si>
  <si>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</si>
  <si>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</si>
  <si>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</si>
  <si>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</si>
  <si>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</si>
  <si>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</si>
  <si>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</si>
  <si>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</si>
  <si>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</si>
  <si>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</si>
  <si>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</si>
  <si>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</si>
  <si>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</si>
  <si>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</si>
  <si>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</si>
  <si>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</si>
  <si>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</si>
  <si>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</si>
  <si>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</si>
  <si>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</si>
  <si>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</si>
  <si>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</si>
  <si>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</si>
  <si>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</si>
  <si>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</si>
  <si>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</si>
  <si>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</si>
  <si>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</si>
  <si>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</si>
  <si>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</si>
  <si>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</si>
  <si>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</si>
  <si>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</si>
  <si>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</si>
  <si>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</si>
  <si>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</si>
  <si>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</si>
  <si>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</si>
  <si>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</si>
  <si>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</si>
  <si>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</si>
  <si>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</si>
  <si>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</si>
  <si>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</si>
  <si>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</si>
  <si>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</si>
  <si>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</si>
  <si>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</si>
  <si>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</si>
  <si>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</si>
  <si>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</si>
  <si>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</si>
  <si>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</si>
  <si>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</si>
  <si>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</si>
  <si>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</si>
  <si>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</si>
  <si>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</si>
  <si>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</si>
  <si>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</si>
  <si>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</si>
  <si>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</si>
  <si>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</si>
  <si>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</si>
  <si>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</si>
  <si>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</si>
  <si>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</si>
  <si>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</si>
  <si>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</si>
  <si>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</si>
  <si>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</si>
  <si>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</si>
  <si>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</si>
  <si>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</si>
  <si>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</si>
  <si>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</si>
  <si>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</si>
  <si>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</si>
  <si>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</si>
  <si>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</si>
  <si>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</si>
  <si>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</si>
  <si>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</si>
  <si>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</si>
  <si>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</si>
  <si>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</si>
  <si>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</si>
  <si>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</si>
  <si>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</si>
  <si>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</si>
  <si>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</si>
  <si>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</si>
  <si>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</si>
  <si>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</si>
  <si>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</si>
  <si>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</si>
  <si>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</si>
  <si>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</si>
  <si>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</si>
  <si>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</si>
  <si>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</si>
  <si>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</si>
  <si>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</si>
  <si>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</si>
  <si>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</si>
  <si>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</si>
  <si>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</si>
  <si>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</si>
  <si>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</si>
  <si>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</si>
  <si>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</si>
  <si>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</si>
  <si>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</si>
  <si>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</si>
  <si>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</si>
  <si>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</si>
  <si>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</si>
  <si>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</si>
  <si>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</si>
  <si>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</si>
  <si>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</si>
  <si>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</si>
  <si>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</si>
  <si>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</si>
  <si>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</si>
  <si>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</si>
  <si>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</si>
  <si>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</si>
  <si>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</si>
  <si>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</si>
  <si>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</si>
  <si>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</si>
  <si>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</si>
  <si>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</si>
  <si>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</si>
  <si>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</si>
  <si>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</si>
  <si>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</si>
  <si>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</si>
  <si>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</si>
  <si>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</si>
  <si>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</si>
  <si>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</si>
  <si>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</si>
  <si>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</si>
  <si>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</si>
  <si>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</si>
  <si>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</si>
  <si>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</si>
  <si>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</si>
  <si>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</si>
  <si>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</si>
  <si>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</si>
  <si>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</si>
  <si>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</si>
  <si>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</si>
  <si>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</si>
  <si>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</si>
  <si>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</si>
  <si>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</si>
  <si>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</si>
  <si>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</si>
  <si>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</si>
  <si>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</si>
  <si>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</si>
  <si>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</si>
  <si>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</si>
  <si>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</si>
  <si>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</si>
  <si>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</si>
  <si>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</si>
  <si>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</si>
  <si>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</si>
  <si>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</si>
  <si>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</si>
  <si>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</si>
  <si>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</si>
  <si>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</si>
  <si>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</si>
  <si>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</si>
  <si>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</si>
  <si>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</si>
  <si>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</si>
  <si>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</si>
  <si>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</si>
  <si>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</si>
  <si>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</si>
  <si>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</si>
  <si>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</si>
  <si>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</si>
  <si>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</si>
  <si>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</si>
  <si>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</si>
  <si>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</si>
  <si>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</si>
  <si>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</si>
  <si>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</si>
  <si>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</si>
  <si>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</si>
  <si>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</si>
  <si>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</si>
  <si>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</si>
  <si>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</si>
  <si>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</si>
  <si>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</si>
  <si>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</si>
  <si>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</si>
  <si>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</si>
  <si>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</si>
  <si>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</si>
  <si>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</si>
  <si>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</si>
  <si>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</si>
  <si>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</si>
  <si>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</si>
  <si>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</si>
  <si>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</si>
  <si>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</si>
  <si>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</si>
  <si>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</si>
  <si>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</si>
  <si>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</si>
  <si>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</si>
  <si>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</si>
  <si>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</si>
  <si>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</si>
  <si>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</si>
  <si>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</si>
  <si>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</si>
  <si>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</si>
  <si>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</si>
  <si>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</si>
  <si>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</si>
  <si>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</si>
  <si>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</si>
  <si>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</si>
  <si>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</si>
  <si>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</si>
  <si>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</si>
  <si>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</si>
  <si>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</si>
  <si>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</si>
  <si>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</si>
  <si>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</si>
  <si>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</si>
  <si>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</si>
  <si>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</si>
  <si>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</si>
  <si>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</si>
  <si>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</si>
  <si>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</si>
  <si>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</si>
  <si>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</si>
  <si>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</si>
  <si>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</si>
  <si>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</si>
  <si>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</si>
  <si>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</si>
  <si>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</si>
  <si>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</si>
  <si>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</si>
  <si>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</si>
  <si>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</si>
  <si>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</si>
  <si>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</si>
  <si>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</si>
  <si>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</si>
  <si>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</si>
  <si>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</si>
  <si>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</si>
  <si>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</si>
  <si>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</si>
  <si>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</si>
  <si>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</si>
  <si>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</si>
  <si>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</si>
  <si>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</si>
  <si>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</si>
  <si>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</si>
  <si>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</si>
  <si>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</si>
  <si>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</si>
  <si>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</si>
  <si>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</si>
  <si>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</si>
  <si>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</si>
  <si>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</si>
  <si>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</si>
  <si>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</si>
  <si>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</si>
  <si>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</si>
  <si>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</si>
  <si>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</si>
  <si>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</si>
  <si>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</si>
  <si>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</si>
  <si>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</si>
  <si>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</si>
  <si>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</si>
  <si>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</si>
  <si>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</si>
  <si>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</si>
  <si>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</si>
  <si>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</si>
  <si>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</si>
  <si>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</si>
  <si>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</si>
  <si>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</si>
  <si>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</si>
  <si>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</si>
  <si>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</si>
  <si>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</si>
  <si>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</si>
  <si>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</si>
  <si>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</si>
  <si>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</si>
  <si>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</si>
  <si>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</si>
  <si>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</si>
  <si>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</si>
  <si>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</si>
  <si>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</si>
  <si>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</si>
  <si>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</si>
  <si>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</si>
  <si>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</si>
  <si>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</si>
  <si>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</si>
  <si>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</si>
  <si>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</si>
  <si>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</si>
  <si>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</si>
  <si>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</si>
  <si>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</si>
  <si>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</si>
  <si>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</si>
  <si>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</si>
  <si>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</si>
  <si>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</si>
  <si>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</si>
  <si>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</si>
  <si>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</si>
  <si>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</si>
  <si>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</si>
  <si>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</si>
  <si>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</si>
  <si>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</si>
  <si>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</si>
  <si>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</si>
  <si>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</si>
  <si>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</si>
  <si>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</si>
  <si>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</si>
  <si>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</si>
  <si>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</si>
  <si>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</si>
  <si>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</si>
  <si>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</si>
  <si>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</si>
  <si>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</si>
  <si>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</si>
  <si>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</si>
  <si>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</si>
  <si>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</si>
  <si>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</si>
  <si>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</si>
  <si>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</si>
  <si>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</si>
  <si>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</si>
  <si>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</si>
  <si>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</si>
  <si>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</si>
  <si>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</si>
  <si>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</si>
  <si>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</si>
  <si>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</si>
  <si>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</si>
  <si>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</si>
  <si>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</si>
  <si>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</si>
  <si>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</si>
  <si>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</si>
  <si>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</si>
  <si>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</si>
  <si>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</si>
  <si>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</si>
  <si>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</si>
  <si>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</si>
  <si>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</si>
  <si>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</si>
  <si>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</si>
  <si>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</si>
  <si>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</si>
  <si>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</si>
  <si>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</si>
  <si>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</si>
  <si>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</si>
  <si>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</si>
  <si>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</si>
  <si>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</si>
  <si>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</si>
  <si>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</si>
  <si>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</si>
  <si>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</si>
  <si>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</si>
  <si>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</si>
  <si>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</si>
  <si>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</si>
  <si>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</si>
  <si>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</si>
  <si>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</si>
  <si>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</si>
  <si>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</si>
  <si>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</si>
  <si>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</si>
  <si>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</si>
  <si>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</si>
  <si>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</si>
  <si>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</si>
  <si>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</si>
  <si>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</si>
  <si>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</si>
  <si>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</si>
  <si>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</si>
  <si>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</si>
  <si>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</si>
  <si>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</si>
  <si>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</si>
  <si>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</si>
  <si>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</si>
  <si>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</si>
  <si>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</si>
  <si>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</si>
  <si>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</si>
  <si>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</si>
  <si>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</si>
  <si>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</si>
  <si>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</si>
  <si>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</si>
  <si>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</si>
  <si>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</si>
  <si>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</si>
  <si>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</si>
  <si>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</si>
  <si>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</si>
  <si>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</si>
  <si>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</si>
  <si>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</si>
  <si>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</si>
  <si>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</si>
  <si>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</si>
  <si>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</si>
  <si>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</si>
  <si>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</si>
  <si>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</si>
  <si>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</si>
  <si>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</si>
  <si>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</si>
  <si>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</si>
  <si>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</si>
  <si>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</si>
  <si>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</si>
  <si>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</si>
  <si>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</si>
  <si>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</si>
  <si>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</si>
  <si>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</si>
  <si>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</si>
  <si>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</si>
  <si>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</si>
  <si>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</si>
  <si>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</si>
  <si>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</si>
  <si>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</si>
  <si>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</si>
  <si>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</si>
  <si>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</si>
  <si>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</si>
  <si>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</si>
  <si>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</si>
  <si>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</si>
  <si>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</si>
  <si>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</si>
  <si>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</si>
  <si>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</si>
  <si>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</si>
  <si>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</si>
  <si>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</si>
  <si>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</si>
  <si>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</si>
  <si>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</si>
  <si>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</si>
  <si>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</si>
  <si>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</si>
  <si>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</si>
  <si>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</si>
  <si>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</si>
  <si>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</si>
  <si>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</si>
  <si>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</si>
  <si>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</si>
  <si>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</si>
  <si>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</si>
  <si>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</si>
  <si>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</si>
  <si>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</si>
  <si>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</si>
  <si>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</si>
  <si>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</si>
  <si>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</si>
  <si>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</si>
  <si>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</si>
  <si>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</si>
  <si>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</si>
  <si>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</si>
  <si>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</si>
  <si>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</si>
  <si>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</si>
  <si>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</si>
  <si>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</si>
  <si>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</si>
  <si>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</si>
  <si>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</si>
  <si>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</si>
  <si>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</si>
  <si>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</si>
  <si>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</si>
  <si>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</si>
  <si>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</si>
  <si>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</si>
  <si>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</si>
  <si>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</si>
  <si>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</si>
  <si>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</si>
  <si>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</si>
  <si>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</si>
  <si>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</si>
  <si>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</si>
  <si>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</si>
  <si>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</si>
  <si>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</si>
  <si>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</si>
  <si>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</si>
  <si>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</si>
  <si>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</si>
  <si>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</si>
  <si>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</si>
  <si>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</si>
  <si>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</si>
  <si>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</si>
  <si>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</si>
  <si>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</si>
  <si>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</si>
  <si>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</si>
  <si>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</si>
  <si>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</si>
  <si>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</si>
  <si>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</si>
  <si>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</si>
  <si>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</si>
  <si>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</si>
  <si>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</si>
  <si>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</si>
  <si>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</si>
  <si>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</si>
  <si>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</si>
  <si>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</si>
  <si>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</si>
  <si>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</si>
  <si>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</si>
  <si>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</si>
  <si>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</si>
  <si>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</si>
  <si>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</si>
  <si>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</si>
  <si>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</si>
  <si>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</si>
  <si>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</si>
  <si>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</si>
  <si>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</si>
  <si>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</si>
  <si>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</si>
  <si>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</si>
  <si>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</si>
  <si>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</si>
  <si>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</si>
  <si>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</si>
  <si>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</si>
  <si>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</si>
  <si>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</si>
  <si>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</si>
  <si>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</si>
  <si>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</si>
  <si>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</si>
  <si>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</si>
  <si>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</si>
  <si>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</si>
  <si>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</si>
  <si>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</si>
  <si>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</si>
  <si>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</si>
  <si>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</si>
  <si>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</si>
  <si>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</si>
  <si>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</si>
  <si>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</si>
  <si>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</si>
  <si>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</si>
  <si>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</si>
  <si>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</si>
  <si>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</si>
  <si>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</si>
  <si>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</si>
  <si>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</si>
  <si>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</si>
  <si>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</si>
  <si>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</si>
  <si>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</si>
  <si>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</si>
  <si>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</si>
  <si>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</si>
  <si>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</si>
  <si>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</si>
  <si>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</si>
  <si>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</si>
  <si>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</si>
  <si>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</si>
  <si>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</si>
  <si>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</si>
  <si>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</si>
  <si>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</si>
  <si>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</si>
  <si>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</si>
  <si>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</si>
  <si>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</si>
  <si>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</si>
  <si>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</si>
  <si>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</si>
  <si>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</si>
  <si>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</si>
  <si>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</si>
  <si>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</si>
  <si>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</si>
  <si>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</si>
  <si>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</si>
  <si>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</si>
  <si>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</si>
  <si>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</si>
  <si>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</si>
  <si>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</si>
  <si>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</si>
  <si>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</si>
  <si>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</si>
  <si>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</si>
  <si>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</si>
  <si>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</si>
  <si>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</si>
  <si>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</si>
  <si>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</si>
  <si>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</si>
  <si>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</si>
  <si>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</si>
  <si>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</si>
  <si>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</si>
  <si>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</si>
  <si>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</si>
  <si>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</si>
  <si>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</si>
  <si>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</si>
  <si>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</si>
  <si>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</si>
  <si>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</si>
  <si>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</si>
  <si>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</si>
  <si>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</si>
  <si>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</si>
  <si>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</si>
  <si>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</si>
  <si>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</si>
  <si>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</si>
  <si>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</si>
  <si>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</si>
  <si>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</si>
  <si>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</si>
  <si>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</si>
  <si>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</si>
  <si>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</si>
  <si>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</si>
  <si>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</si>
  <si>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</si>
  <si>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</si>
  <si>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</si>
  <si>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</si>
  <si>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</si>
  <si>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</si>
  <si>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</si>
  <si>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</si>
  <si>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</si>
  <si>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</si>
  <si>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</si>
  <si>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</si>
  <si>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</si>
  <si>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</si>
  <si>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</si>
  <si>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</si>
  <si>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</si>
  <si>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</si>
  <si>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</si>
  <si>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</si>
  <si>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</si>
  <si>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</si>
  <si>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</si>
  <si>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</si>
  <si>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</si>
  <si>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</si>
  <si>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</si>
  <si>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</si>
  <si>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</si>
  <si>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</si>
  <si>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</si>
  <si>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</si>
  <si>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</si>
  <si>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</si>
  <si>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</si>
  <si>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</si>
  <si>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</si>
  <si>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</si>
  <si>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</si>
  <si>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</si>
  <si>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</si>
  <si>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</si>
  <si>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</si>
  <si>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</si>
  <si>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</si>
  <si>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</si>
  <si>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</si>
  <si>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</si>
  <si>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</si>
  <si>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</si>
  <si>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</si>
  <si>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</si>
  <si>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</si>
  <si>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</si>
  <si>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</si>
  <si>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</si>
  <si>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</si>
  <si>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</si>
  <si>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</si>
  <si>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</si>
  <si>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</si>
  <si>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</si>
  <si>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</si>
  <si>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</si>
  <si>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</si>
  <si>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</si>
  <si>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</si>
  <si>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</si>
  <si>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</si>
  <si>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</si>
  <si>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</si>
  <si>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</si>
  <si>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</si>
  <si>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</si>
  <si>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</si>
  <si>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</si>
  <si>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</si>
  <si>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</si>
  <si>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</si>
  <si>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</si>
  <si>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</si>
  <si>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</si>
  <si>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</si>
  <si>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</si>
  <si>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</si>
  <si>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</si>
  <si>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</si>
  <si>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</si>
  <si>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</si>
  <si>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</si>
  <si>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</si>
  <si>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</si>
  <si>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</si>
  <si>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</si>
  <si>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</si>
  <si>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</si>
  <si>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</si>
  <si>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</si>
  <si>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</si>
  <si>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</si>
  <si>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</si>
  <si>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</si>
  <si>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</si>
  <si>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</si>
  <si>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</si>
  <si>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</si>
  <si>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</si>
  <si>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</si>
  <si>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</si>
  <si>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</si>
  <si>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</si>
  <si>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</si>
  <si>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</si>
  <si>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</si>
  <si>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</si>
  <si>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</si>
  <si>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</si>
  <si>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</si>
  <si>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</si>
  <si>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</si>
  <si>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</si>
  <si>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</si>
  <si>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</si>
  <si>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</si>
  <si>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</si>
  <si>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</si>
  <si>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</si>
  <si>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</si>
  <si>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</si>
  <si>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</si>
  <si>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</si>
  <si>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</si>
  <si>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</si>
  <si>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</si>
  <si>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</si>
  <si>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</si>
  <si>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</si>
  <si>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</si>
  <si>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</si>
  <si>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</si>
  <si>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</si>
  <si>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</si>
  <si>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</si>
  <si>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</si>
  <si>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</si>
  <si>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</si>
  <si>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</si>
  <si>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</si>
  <si>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</si>
  <si>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</si>
  <si>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</si>
  <si>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</si>
  <si>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</si>
  <si>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</si>
  <si>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</si>
  <si>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</si>
  <si>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</si>
  <si>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</si>
  <si>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</si>
  <si>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</si>
  <si>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</si>
  <si>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</si>
  <si>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</si>
  <si>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</si>
  <si>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</si>
  <si>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</si>
  <si>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</si>
  <si>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</si>
  <si>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</si>
  <si>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</si>
  <si>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</si>
  <si>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</si>
  <si>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</si>
  <si>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</si>
  <si>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</si>
  <si>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</si>
  <si>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</si>
  <si>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</si>
  <si>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</si>
  <si>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</si>
  <si>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</si>
  <si>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</si>
  <si>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</si>
  <si>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</si>
  <si>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</si>
  <si>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</si>
  <si>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</si>
  <si>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</si>
  <si>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</si>
  <si>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</si>
  <si>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</si>
  <si>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</si>
  <si>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</si>
  <si>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</si>
  <si>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</si>
  <si>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</si>
  <si>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</si>
  <si>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</si>
  <si>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</si>
  <si>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</si>
  <si>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</si>
  <si>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</si>
  <si>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</si>
  <si>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</si>
  <si>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</si>
  <si>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</si>
  <si>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</si>
  <si>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</si>
  <si>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</si>
  <si>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</si>
  <si>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</si>
  <si>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</si>
  <si>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</si>
  <si>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</si>
  <si>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</si>
  <si>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</si>
  <si>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</si>
  <si>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</si>
  <si>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</si>
  <si>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</si>
  <si>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</si>
  <si>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</si>
  <si>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</si>
  <si>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</si>
  <si>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</si>
  <si>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</si>
  <si>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</si>
  <si>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</si>
  <si>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</si>
  <si>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</si>
  <si>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</si>
  <si>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</si>
  <si>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</si>
  <si>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</si>
  <si>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</si>
  <si>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</si>
  <si>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</si>
  <si>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</si>
  <si>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</si>
  <si>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</si>
  <si>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</si>
  <si>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</si>
  <si>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</si>
  <si>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</si>
  <si>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</si>
  <si>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</si>
  <si>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</si>
  <si>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</si>
  <si>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</si>
  <si>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</si>
  <si>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</si>
  <si>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</si>
  <si>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</si>
  <si>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</si>
  <si>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</si>
  <si>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</si>
  <si>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</si>
  <si>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</si>
  <si>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</si>
  <si>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</si>
  <si>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</si>
  <si>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</si>
  <si>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</si>
  <si>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</si>
  <si>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</si>
  <si>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</si>
  <si>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</si>
  <si>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</si>
  <si>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</si>
  <si>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</si>
  <si>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</si>
  <si>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</si>
  <si>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</si>
  <si>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</si>
  <si>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</si>
  <si>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</si>
  <si>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</si>
  <si>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</si>
  <si>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</si>
  <si>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</si>
  <si>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</si>
  <si>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</si>
  <si>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</si>
  <si>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</si>
  <si>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</si>
  <si>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</si>
  <si>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</si>
  <si>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</si>
  <si>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</si>
  <si>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</si>
  <si>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</si>
  <si>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</si>
  <si>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</si>
  <si>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</si>
  <si>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</si>
  <si>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</si>
  <si>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</si>
  <si>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</si>
  <si>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</si>
  <si>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</si>
  <si>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</si>
  <si>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</si>
  <si>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</si>
  <si>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</si>
  <si>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</si>
  <si>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</si>
  <si>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</si>
  <si>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</si>
  <si>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</si>
  <si>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</si>
  <si>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</si>
  <si>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</si>
  <si>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</si>
  <si>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</si>
  <si>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</si>
  <si>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</si>
  <si>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</si>
  <si>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</si>
  <si>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</si>
  <si>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</si>
  <si>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</si>
  <si>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</si>
  <si>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</si>
  <si>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</si>
  <si>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</si>
  <si>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</si>
  <si>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</si>
  <si>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</si>
  <si>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</si>
  <si>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</si>
  <si>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</si>
  <si>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</si>
  <si>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</si>
  <si>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</si>
  <si>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</si>
  <si>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</si>
  <si>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</si>
  <si>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</si>
  <si>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</si>
  <si>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</si>
  <si>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</si>
  <si>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</si>
  <si>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</si>
  <si>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</si>
  <si>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</si>
  <si>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</si>
  <si>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</si>
  <si>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</si>
  <si>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</si>
  <si>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</si>
  <si>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</si>
  <si>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</si>
  <si>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</si>
  <si>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</si>
  <si>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</si>
  <si>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</si>
  <si>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</si>
  <si>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</si>
  <si>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</si>
  <si>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</si>
  <si>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</si>
  <si>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</si>
  <si>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</si>
  <si>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</si>
  <si>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</si>
  <si>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</si>
  <si>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</si>
  <si>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</si>
  <si>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</si>
  <si>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</si>
  <si>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</si>
  <si>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</si>
  <si>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</si>
  <si>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</si>
  <si>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</si>
  <si>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</si>
  <si>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</si>
  <si>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</si>
  <si>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</si>
  <si>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</si>
  <si>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</si>
  <si>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</si>
  <si>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</si>
  <si>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</si>
  <si>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</si>
  <si>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</si>
  <si>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</si>
  <si>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</si>
  <si>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</si>
  <si>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</si>
  <si>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</si>
  <si>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</si>
  <si>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</si>
  <si>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</si>
  <si>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</si>
  <si>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</si>
  <si>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</si>
  <si>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</si>
  <si>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</si>
  <si>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</si>
  <si>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</si>
  <si>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</si>
  <si>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</si>
  <si>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</si>
  <si>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</si>
  <si>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</si>
  <si>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</si>
  <si>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</si>
  <si>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</si>
  <si>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</si>
  <si>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</si>
  <si>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</si>
  <si>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</si>
  <si>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</si>
  <si>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</si>
  <si>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</si>
  <si>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</si>
  <si>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</si>
  <si>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</si>
  <si>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</si>
  <si>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</si>
  <si>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</si>
  <si>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</si>
  <si>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</si>
  <si>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</si>
  <si>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</si>
  <si>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</si>
  <si>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</si>
  <si>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</si>
  <si>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</si>
  <si>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</si>
  <si>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</si>
  <si>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</si>
  <si>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</si>
  <si>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</si>
  <si>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</si>
  <si>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</si>
  <si>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</si>
  <si>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</si>
  <si>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</si>
  <si>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</si>
  <si>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</si>
  <si>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</si>
  <si>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</si>
  <si>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</si>
  <si>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</si>
  <si>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</si>
  <si>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</si>
  <si>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</si>
  <si>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</si>
  <si>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</si>
  <si>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</si>
  <si>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</si>
  <si>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</si>
  <si>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</si>
  <si>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</si>
  <si>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</si>
  <si>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</si>
  <si>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</si>
  <si>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</si>
  <si>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</si>
  <si>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</si>
  <si>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</si>
  <si>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</si>
  <si>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</si>
  <si>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</si>
  <si>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</si>
  <si>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</si>
  <si>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</si>
  <si>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</si>
  <si>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</si>
  <si>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</si>
  <si>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</si>
  <si>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</si>
  <si>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</si>
  <si>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</si>
  <si>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</si>
  <si>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</si>
  <si>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</si>
  <si>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</si>
  <si>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</si>
  <si>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</si>
  <si>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</si>
  <si>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</si>
  <si>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</si>
  <si>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</si>
  <si>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</si>
  <si>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</si>
  <si>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</si>
  <si>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</si>
  <si>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</si>
  <si>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</si>
  <si>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</si>
  <si>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</si>
  <si>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</si>
  <si>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</si>
  <si>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</si>
  <si>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</si>
  <si>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</si>
  <si>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</si>
  <si>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</si>
  <si>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</si>
  <si>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</si>
  <si>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</si>
  <si>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</si>
  <si>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</si>
  <si>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</si>
  <si>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</si>
  <si>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</si>
  <si>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</si>
  <si>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</si>
  <si>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</si>
  <si>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</si>
  <si>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</si>
  <si>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</si>
  <si>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</si>
  <si>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</si>
  <si>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</si>
  <si>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</si>
  <si>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</si>
  <si>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</si>
  <si>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</si>
  <si>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</si>
  <si>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</si>
  <si>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</si>
  <si>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</si>
  <si>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</si>
  <si>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</si>
  <si>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</si>
  <si>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</si>
  <si>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</si>
  <si>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</si>
  <si>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</si>
  <si>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</si>
  <si>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</si>
  <si>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</si>
  <si>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</si>
  <si>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</si>
  <si>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</si>
  <si>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</si>
  <si>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</si>
  <si>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</si>
  <si>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</si>
  <si>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</si>
  <si>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</si>
  <si>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</si>
  <si>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</si>
  <si>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</si>
  <si>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</si>
  <si>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</si>
  <si>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</si>
  <si>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</si>
  <si>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</si>
  <si>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</si>
  <si>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</si>
  <si>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</si>
  <si>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</si>
  <si>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</si>
  <si>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</si>
  <si>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</si>
  <si>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</si>
  <si>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</si>
  <si>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</si>
  <si>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</si>
  <si>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</si>
  <si>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</si>
  <si>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</si>
  <si>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</si>
  <si>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</si>
  <si>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</si>
  <si>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</si>
  <si>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</si>
  <si>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</si>
  <si>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</si>
  <si>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</si>
  <si>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</si>
  <si>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</si>
  <si>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</si>
  <si>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</si>
  <si>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</si>
  <si>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</si>
  <si>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</si>
  <si>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</si>
  <si>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</si>
  <si>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</si>
  <si>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</si>
  <si>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</si>
  <si>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</si>
  <si>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</si>
  <si>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</si>
  <si>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</si>
  <si>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</si>
  <si>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</si>
  <si>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</si>
  <si>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</si>
  <si>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</si>
  <si>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</si>
  <si>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</si>
  <si>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</si>
  <si>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</si>
  <si>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</si>
  <si>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</si>
  <si>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</si>
  <si>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</si>
  <si>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</si>
  <si>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</si>
  <si>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</si>
  <si>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</si>
  <si>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</si>
  <si>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</si>
  <si>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</si>
  <si>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</si>
  <si>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</si>
  <si>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</si>
  <si>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</si>
  <si>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</si>
  <si>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</si>
  <si>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</si>
  <si>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</si>
  <si>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</si>
  <si>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</si>
  <si>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</si>
  <si>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</si>
  <si>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</si>
  <si>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</si>
  <si>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</si>
  <si>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</si>
  <si>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</si>
  <si>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</si>
  <si>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</si>
  <si>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</si>
  <si>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</si>
  <si>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</si>
  <si>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</si>
  <si>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</si>
  <si>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</si>
  <si>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</si>
  <si>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</si>
  <si>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</si>
  <si>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</si>
  <si>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</si>
  <si>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</si>
  <si>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</si>
  <si>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</si>
  <si>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</si>
  <si>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</si>
  <si>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</si>
  <si>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</si>
  <si>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</si>
  <si>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</si>
  <si>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</si>
  <si>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</si>
  <si>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</si>
  <si>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</si>
  <si>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</si>
  <si>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</si>
  <si>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</si>
  <si>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</si>
  <si>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</si>
  <si>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</si>
  <si>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</si>
  <si>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</si>
  <si>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</si>
  <si>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</si>
  <si>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</si>
  <si>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</si>
  <si>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</si>
  <si>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</si>
  <si>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</si>
  <si>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</si>
  <si>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</si>
  <si>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</si>
  <si>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</si>
  <si>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</si>
  <si>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</si>
  <si>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</si>
  <si>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</si>
  <si>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</si>
  <si>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</si>
  <si>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</si>
  <si>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</si>
  <si>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</si>
  <si>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</si>
  <si>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</si>
  <si>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</si>
  <si>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</si>
  <si>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</si>
  <si>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</si>
  <si>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</si>
  <si>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</si>
  <si>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</si>
  <si>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</si>
  <si>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</si>
  <si>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</si>
  <si>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</si>
  <si>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</si>
  <si>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</si>
  <si>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</si>
  <si>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</si>
  <si>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</si>
  <si>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</si>
  <si>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</si>
  <si>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</si>
  <si>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</si>
  <si>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</si>
  <si>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</si>
  <si>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</si>
  <si>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</si>
  <si>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</si>
  <si>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</si>
  <si>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</si>
  <si>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</si>
  <si>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</si>
  <si>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</si>
  <si>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</si>
  <si>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</si>
  <si>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</si>
  <si>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</si>
  <si>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</si>
  <si>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</si>
  <si>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</si>
  <si>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</si>
  <si>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</si>
  <si>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</si>
  <si>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</si>
  <si>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</si>
  <si>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</si>
  <si>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</si>
  <si>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</si>
  <si>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</si>
  <si>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</si>
  <si>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</si>
  <si>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</si>
  <si>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</si>
  <si>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</si>
  <si>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</si>
  <si>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</si>
  <si>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</si>
  <si>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</si>
  <si>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</si>
  <si>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</si>
  <si>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</si>
  <si>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</si>
  <si>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</si>
  <si>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</si>
  <si>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</si>
  <si>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</si>
  <si>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</si>
  <si>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</si>
  <si>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</si>
  <si>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</si>
  <si>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</si>
  <si>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</si>
  <si>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</si>
  <si>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</si>
  <si>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</si>
  <si>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</si>
  <si>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</si>
  <si>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</si>
  <si>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</si>
  <si>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</si>
  <si>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</si>
  <si>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</si>
  <si>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</si>
  <si>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</si>
  <si>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</si>
  <si>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</si>
  <si>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</si>
  <si>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</si>
  <si>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</si>
  <si>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</si>
  <si>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</si>
  <si>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</si>
  <si>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</si>
  <si>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</si>
  <si>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</si>
  <si>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</si>
  <si>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</si>
  <si>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</si>
  <si>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</si>
  <si>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</si>
  <si>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</si>
  <si>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</si>
  <si>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</si>
  <si>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</si>
  <si>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</si>
  <si>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</si>
  <si>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</si>
  <si>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</si>
  <si>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</si>
  <si>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</si>
  <si>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</si>
  <si>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</si>
  <si>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</si>
  <si>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</si>
  <si>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</si>
  <si>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</si>
  <si>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</si>
  <si>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</si>
  <si>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</si>
  <si>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</si>
  <si>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</si>
  <si>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</si>
  <si>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</si>
  <si>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</si>
  <si>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</si>
  <si>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</si>
  <si>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</si>
  <si>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</si>
  <si>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</si>
  <si>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</si>
  <si>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</si>
  <si>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</si>
  <si>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</si>
  <si>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</si>
  <si>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</si>
  <si>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</si>
  <si>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</si>
  <si>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</si>
  <si>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</si>
  <si>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</si>
  <si>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</si>
  <si>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</si>
  <si>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</si>
  <si>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</si>
  <si>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</si>
  <si>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</si>
  <si>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</si>
  <si>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</si>
  <si>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</si>
  <si>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</si>
  <si>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</si>
  <si>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</si>
  <si>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</si>
  <si>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</si>
  <si>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</si>
  <si>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</si>
  <si>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</si>
  <si>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</si>
  <si>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</si>
  <si>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</si>
  <si>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</si>
  <si>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</si>
  <si>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</si>
  <si>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</si>
  <si>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</si>
  <si>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</si>
  <si>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</si>
  <si>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</si>
  <si>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</si>
  <si>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</si>
  <si>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</si>
  <si>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</si>
  <si>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</si>
  <si>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</si>
  <si>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</si>
  <si>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</si>
  <si>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</si>
  <si>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</si>
  <si>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</si>
  <si>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</si>
  <si>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</si>
  <si>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</si>
  <si>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</si>
  <si>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</si>
  <si>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</si>
  <si>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</si>
  <si>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</si>
  <si>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</si>
  <si>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</si>
  <si>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</si>
  <si>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</si>
  <si>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</si>
  <si>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</si>
  <si>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</si>
  <si>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</si>
  <si>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</si>
  <si>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</si>
  <si>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</si>
  <si>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</si>
  <si>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</si>
  <si>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</si>
  <si>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</si>
  <si>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</si>
  <si>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</si>
  <si>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</si>
  <si>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</si>
  <si>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</si>
  <si>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</si>
  <si>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</si>
  <si>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</si>
  <si>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</si>
  <si>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</si>
  <si>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</si>
  <si>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</si>
  <si>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</si>
  <si>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</si>
  <si>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</si>
  <si>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</si>
  <si>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</si>
  <si>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</si>
  <si>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</si>
  <si>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</si>
  <si>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</si>
  <si>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</si>
  <si>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</si>
  <si>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</si>
  <si>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</si>
  <si>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</si>
  <si>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</si>
  <si>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</si>
  <si>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</si>
  <si>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</si>
  <si>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</si>
  <si>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</si>
  <si>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</si>
  <si>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</si>
  <si>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</si>
  <si>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</si>
  <si>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</si>
  <si>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</si>
  <si>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</si>
  <si>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</si>
  <si>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</si>
  <si>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</si>
  <si>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</si>
  <si>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</si>
  <si>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</si>
  <si>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</si>
  <si>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</si>
  <si>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</si>
  <si>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</si>
  <si>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</si>
  <si>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</si>
  <si>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</si>
  <si>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</si>
  <si>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</si>
  <si>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</si>
  <si>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</si>
  <si>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</si>
  <si>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</si>
  <si>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</si>
  <si>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</si>
  <si>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</si>
  <si>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</si>
  <si>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</si>
  <si>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</si>
  <si>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</si>
  <si>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</si>
  <si>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</si>
  <si>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</si>
  <si>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</si>
  <si>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</si>
  <si>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</si>
  <si>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</si>
  <si>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</si>
  <si>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</si>
  <si>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</si>
  <si>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</si>
  <si>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</si>
  <si>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</si>
  <si>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</si>
  <si>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</si>
  <si>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</si>
  <si>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</si>
  <si>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</si>
  <si>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</si>
  <si>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</si>
  <si>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</si>
  <si>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</si>
  <si>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</si>
  <si>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</si>
  <si>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</si>
  <si>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</si>
  <si>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</si>
  <si>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</si>
  <si>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</si>
  <si>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</si>
  <si>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</si>
  <si>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</si>
  <si>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</si>
  <si>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</si>
  <si>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</si>
  <si>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</si>
  <si>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</si>
  <si>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</si>
  <si>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</si>
  <si>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</si>
  <si>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</si>
  <si>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</si>
  <si>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</si>
  <si>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</si>
  <si>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</si>
  <si>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</si>
  <si>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</si>
  <si>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</si>
  <si>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</si>
  <si>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</si>
  <si>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</si>
  <si>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</si>
  <si>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</si>
  <si>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</si>
  <si>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</si>
  <si>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</si>
  <si>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</si>
  <si>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</si>
  <si>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</si>
  <si>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</si>
  <si>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</si>
  <si>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</si>
  <si>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</si>
  <si>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</si>
  <si>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</si>
  <si>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</si>
  <si>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</si>
  <si>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</si>
  <si>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</si>
  <si>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</si>
  <si>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</si>
  <si>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</si>
  <si>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</si>
  <si>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</si>
  <si>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</si>
  <si>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</si>
  <si>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</si>
  <si>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</si>
  <si>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</si>
  <si>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</si>
  <si>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</si>
  <si>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</si>
  <si>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</si>
  <si>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</si>
  <si>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</si>
  <si>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</si>
  <si>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</si>
  <si>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</si>
  <si>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</si>
  <si>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</si>
  <si>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</si>
  <si>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</si>
  <si>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</si>
  <si>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</si>
  <si>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</si>
  <si>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</si>
  <si>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</si>
  <si>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</si>
  <si>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</si>
  <si>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</si>
  <si>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</si>
  <si>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</si>
  <si>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</si>
  <si>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</si>
  <si>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</si>
  <si>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</si>
  <si>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</si>
  <si>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</si>
  <si>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</si>
  <si>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</si>
  <si>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</si>
  <si>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</si>
  <si>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</si>
  <si>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</si>
  <si>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</si>
  <si>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</si>
  <si>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</si>
  <si>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</si>
  <si>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</si>
  <si>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</si>
  <si>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</si>
  <si>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</si>
  <si>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</si>
  <si>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</si>
  <si>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</si>
  <si>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</si>
  <si>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</si>
  <si>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</si>
  <si>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</si>
  <si>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</si>
  <si>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</si>
  <si>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</si>
  <si>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</si>
  <si>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</si>
  <si>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</si>
  <si>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</si>
  <si>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</si>
  <si>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</si>
  <si>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</si>
  <si>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</si>
  <si>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</si>
  <si>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</si>
  <si>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</si>
  <si>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</si>
  <si>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</si>
  <si>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</si>
  <si>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</si>
  <si>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</si>
  <si>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</si>
  <si>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</si>
  <si>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</si>
  <si>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</si>
  <si>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</si>
  <si>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</si>
  <si>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</si>
  <si>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</si>
  <si>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</si>
  <si>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</si>
  <si>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</si>
  <si>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</si>
  <si>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</si>
  <si>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</si>
  <si>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</si>
  <si>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</si>
  <si>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</si>
  <si>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</si>
  <si>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</si>
  <si>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</si>
  <si>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</si>
  <si>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</si>
  <si>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</si>
  <si>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</si>
  <si>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</si>
  <si>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</si>
  <si>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</si>
  <si>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</si>
  <si>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</si>
  <si>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</si>
  <si>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</si>
  <si>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</si>
  <si>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</si>
  <si>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</si>
  <si>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</si>
  <si>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</si>
  <si>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</si>
  <si>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</si>
  <si>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</si>
  <si>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</si>
  <si>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</si>
  <si>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</si>
  <si>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</si>
  <si>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</si>
  <si>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</si>
  <si>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</si>
  <si>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</si>
  <si>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</si>
  <si>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</si>
  <si>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</si>
  <si>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</si>
  <si>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</si>
  <si>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</si>
  <si>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</si>
  <si>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</si>
  <si>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</si>
  <si>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</si>
  <si>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</si>
  <si>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</si>
  <si>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</si>
  <si>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</si>
  <si>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</si>
  <si>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</si>
  <si>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</si>
  <si>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</si>
  <si>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</si>
  <si>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</si>
  <si>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</si>
  <si>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</si>
  <si>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</si>
  <si>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</si>
  <si>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</si>
  <si>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</si>
  <si>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</si>
  <si>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</si>
  <si>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</si>
  <si>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</si>
  <si>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</si>
  <si>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</si>
  <si>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</si>
  <si>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</si>
  <si>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</si>
  <si>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</si>
  <si>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</si>
  <si>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</si>
  <si>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</si>
  <si>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</si>
  <si>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</si>
  <si>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</si>
  <si>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</si>
  <si>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</si>
  <si>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</si>
  <si>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</si>
  <si>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</si>
  <si>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</si>
  <si>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</si>
  <si>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</si>
  <si>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</si>
  <si>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</si>
  <si>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</si>
  <si>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</si>
  <si>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</si>
  <si>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</si>
  <si>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</si>
  <si>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</si>
  <si>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</si>
  <si>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</si>
  <si>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</si>
  <si>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</si>
  <si>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</si>
  <si>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</si>
  <si>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</si>
  <si>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</si>
  <si>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</si>
  <si>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</si>
  <si>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</si>
  <si>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</si>
  <si>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</si>
  <si>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</si>
  <si>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</si>
  <si>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</si>
  <si>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</si>
  <si>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</si>
  <si>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</si>
  <si>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</si>
  <si>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</si>
  <si>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</si>
  <si>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</si>
  <si>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</si>
  <si>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</si>
  <si>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</si>
  <si>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</si>
  <si>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</si>
  <si>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</si>
  <si>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</si>
  <si>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</si>
  <si>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</si>
  <si>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</si>
  <si>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</si>
  <si>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</si>
  <si>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</si>
  <si>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</si>
  <si>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</si>
  <si>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</si>
  <si>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</si>
  <si>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</si>
  <si>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</si>
  <si>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</si>
  <si>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</si>
  <si>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</si>
  <si>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</si>
  <si>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</si>
  <si>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</si>
  <si>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</si>
  <si>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</si>
  <si>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</si>
  <si>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</si>
  <si>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</si>
  <si>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</si>
  <si>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</si>
  <si>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</si>
  <si>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</si>
  <si>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</si>
  <si>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</si>
  <si>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</si>
  <si>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</si>
  <si>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</si>
  <si>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</si>
  <si>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</si>
  <si>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</si>
  <si>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</si>
  <si>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</si>
  <si>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</si>
  <si>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</si>
  <si>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</si>
  <si>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</si>
  <si>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</si>
  <si>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</si>
  <si>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</si>
  <si>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</si>
  <si>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</si>
  <si>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</si>
  <si>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</si>
  <si>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</si>
  <si>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</si>
  <si>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</si>
  <si>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</si>
  <si>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</si>
  <si>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</si>
  <si>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</si>
  <si>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</si>
  <si>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</si>
  <si>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</si>
  <si>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</si>
  <si>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</si>
  <si>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</si>
  <si>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</si>
  <si>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</si>
  <si>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</si>
  <si>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</si>
  <si>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</si>
  <si>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</si>
  <si>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</si>
  <si>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</si>
  <si>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</si>
  <si>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</si>
  <si>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</si>
  <si>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</si>
  <si>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</si>
  <si>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</si>
  <si>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</si>
  <si>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</si>
  <si>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</si>
  <si>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</si>
  <si>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</si>
  <si>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</si>
  <si>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</si>
  <si>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</si>
  <si>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</si>
  <si>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</si>
  <si>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</si>
  <si>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</si>
  <si>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</si>
  <si>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</si>
  <si>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</si>
  <si>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</si>
  <si>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</si>
  <si>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</si>
  <si>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</si>
  <si>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</si>
  <si>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</si>
  <si>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</si>
  <si>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</si>
  <si>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</si>
  <si>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</si>
  <si>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</si>
  <si>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</si>
  <si>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</si>
  <si>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</si>
  <si>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</si>
  <si>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</si>
  <si>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</si>
  <si>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</si>
  <si>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</si>
  <si>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</si>
  <si>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</si>
  <si>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</si>
  <si>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</si>
  <si>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</si>
  <si>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</si>
  <si>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</si>
  <si>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</si>
  <si>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</si>
  <si>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</si>
  <si>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</si>
  <si>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</si>
  <si>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</si>
  <si>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</si>
  <si>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</si>
  <si>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</si>
  <si>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</si>
  <si>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</si>
  <si>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</si>
  <si>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</si>
  <si>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</si>
  <si>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</si>
  <si>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</si>
  <si>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</si>
  <si>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</si>
  <si>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</si>
  <si>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</si>
  <si>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</si>
  <si>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</si>
  <si>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</si>
  <si>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</si>
  <si>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</si>
  <si>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</si>
  <si>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</si>
  <si>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</si>
  <si>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</si>
  <si>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</si>
  <si>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</si>
  <si>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</si>
  <si>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</si>
  <si>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</si>
  <si>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</si>
  <si>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</si>
  <si>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</si>
  <si>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</si>
  <si>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</si>
  <si>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</si>
  <si>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</si>
  <si>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</si>
  <si>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</si>
  <si>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</si>
  <si>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</si>
  <si>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</si>
  <si>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</si>
  <si>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</si>
  <si>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</si>
  <si>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</si>
  <si>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</si>
  <si>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</si>
  <si>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</si>
  <si>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</si>
  <si>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</si>
  <si>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</si>
  <si>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</si>
  <si>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</si>
  <si>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</si>
  <si>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</si>
  <si>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</si>
  <si>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</si>
  <si>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</si>
  <si>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</si>
  <si>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</si>
  <si>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</si>
  <si>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</si>
  <si>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</si>
  <si>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</si>
  <si>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</si>
  <si>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</si>
  <si>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</si>
  <si>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</si>
  <si>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</si>
  <si>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</si>
  <si>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</si>
  <si>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</si>
  <si>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</si>
  <si>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</si>
  <si>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</si>
  <si>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</si>
  <si>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</si>
  <si>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</si>
  <si>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</si>
  <si>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</si>
  <si>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</si>
  <si>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</si>
  <si>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</si>
  <si>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</si>
  <si>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</si>
  <si>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</si>
  <si>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</si>
  <si>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</si>
  <si>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</si>
  <si>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</si>
  <si>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</si>
  <si>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</si>
  <si>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</si>
  <si>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</si>
  <si>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</si>
  <si>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</si>
  <si>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</si>
  <si>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</si>
  <si>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</si>
  <si>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</si>
  <si>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</si>
  <si>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</si>
  <si>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</si>
  <si>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</si>
  <si>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</si>
  <si>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</si>
  <si>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</si>
  <si>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</si>
  <si>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</si>
  <si>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</si>
  <si>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</si>
  <si>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</si>
  <si>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</si>
  <si>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</si>
  <si>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</si>
  <si>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</si>
  <si>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</si>
  <si>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</si>
  <si>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</si>
  <si>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</si>
  <si>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</si>
  <si>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</si>
  <si>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</si>
  <si>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</si>
  <si>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</si>
  <si>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</si>
  <si>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</si>
  <si>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</si>
  <si>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</si>
  <si>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</si>
  <si>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</si>
  <si>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</si>
  <si>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</si>
  <si>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</si>
  <si>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</si>
  <si>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</si>
  <si>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</si>
  <si>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</si>
  <si>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</si>
  <si>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</si>
  <si>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</si>
  <si>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</si>
  <si>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</si>
  <si>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</si>
  <si>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</si>
  <si>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</si>
  <si>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</si>
  <si>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</si>
  <si>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</si>
  <si>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</si>
  <si>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</si>
  <si>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</si>
  <si>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</si>
  <si>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</si>
  <si>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</si>
  <si>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</si>
  <si>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</si>
  <si>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</si>
  <si>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</si>
  <si>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</si>
  <si>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</si>
  <si>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</si>
  <si>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</si>
  <si>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</si>
  <si>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</si>
  <si>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</si>
  <si>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</si>
  <si>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</si>
  <si>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</si>
  <si>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</si>
  <si>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</si>
  <si>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</si>
  <si>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</si>
  <si>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</si>
  <si>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</si>
  <si>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</si>
  <si>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</si>
  <si>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</si>
  <si>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</si>
  <si>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</si>
  <si>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</si>
  <si>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</si>
  <si>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</si>
  <si>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</si>
  <si>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</si>
  <si>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</si>
  <si>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</si>
  <si>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</si>
  <si>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</si>
  <si>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</si>
  <si>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</si>
  <si>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</si>
  <si>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</si>
  <si>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</si>
  <si>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</si>
  <si>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</si>
  <si>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</si>
  <si>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</si>
  <si>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</si>
  <si>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</si>
  <si>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</si>
  <si>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</si>
  <si>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</si>
  <si>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</si>
  <si>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</si>
  <si>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</si>
  <si>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</si>
  <si>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</si>
  <si>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</si>
  <si>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</si>
  <si>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</si>
  <si>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</si>
  <si>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</si>
  <si>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</si>
  <si>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</si>
  <si>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</si>
  <si>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</si>
  <si>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</si>
  <si>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</si>
  <si>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</si>
  <si>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</si>
  <si>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</si>
  <si>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</si>
  <si>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</si>
  <si>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</si>
  <si>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</si>
  <si>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</si>
  <si>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</si>
  <si>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</si>
  <si>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</si>
  <si>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</si>
  <si>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</si>
  <si>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</si>
  <si>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</si>
  <si>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</si>
  <si>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</si>
  <si>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</si>
  <si>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</si>
  <si>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</si>
  <si>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</si>
  <si>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</si>
  <si>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</si>
  <si>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</si>
  <si>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</si>
  <si>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</si>
  <si>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</si>
  <si>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</si>
  <si>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</si>
  <si>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</si>
  <si>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</si>
  <si>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</si>
  <si>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</si>
  <si>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</si>
  <si>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</si>
  <si>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</si>
  <si>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</si>
  <si>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</si>
  <si>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</si>
  <si>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</si>
  <si>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</si>
  <si>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</si>
  <si>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</si>
  <si>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</si>
  <si>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</si>
  <si>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</si>
  <si>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</si>
  <si>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</si>
  <si>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</si>
  <si>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</si>
  <si>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</si>
  <si>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</si>
  <si>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</si>
  <si>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</si>
  <si>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</si>
  <si>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</si>
  <si>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</si>
  <si>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</si>
  <si>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</si>
  <si>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</si>
  <si>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</si>
  <si>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</si>
  <si>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</si>
  <si>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</si>
  <si>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</si>
  <si>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</si>
  <si>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</si>
  <si>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</si>
  <si>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</si>
  <si>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</si>
  <si>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</si>
  <si>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</si>
  <si>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</si>
  <si>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</si>
  <si>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</si>
  <si>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</si>
  <si>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</si>
  <si>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</si>
  <si>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</si>
  <si>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</si>
  <si>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</si>
  <si>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</si>
  <si>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</si>
  <si>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</si>
  <si>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</si>
  <si>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</si>
  <si>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</si>
  <si>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</si>
  <si>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</si>
  <si>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</si>
  <si>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</si>
  <si>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</si>
  <si>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</si>
  <si>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</si>
  <si>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</si>
  <si>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</si>
  <si>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</si>
  <si>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</si>
  <si>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</si>
  <si>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</si>
  <si>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</si>
  <si>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</si>
  <si>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</si>
  <si>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</si>
  <si>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</si>
  <si>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</si>
  <si>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</si>
  <si>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</si>
  <si>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</si>
  <si>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</si>
  <si>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</si>
  <si>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</si>
  <si>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</si>
  <si>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</si>
  <si>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</si>
  <si>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</si>
  <si>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</si>
  <si>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</si>
  <si>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</si>
  <si>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</si>
  <si>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</si>
  <si>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</si>
  <si>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</si>
  <si>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</si>
  <si>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</si>
  <si>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</si>
  <si>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</si>
  <si>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</si>
  <si>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</si>
  <si>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</si>
  <si>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</si>
  <si>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</si>
  <si>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</si>
  <si>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</si>
  <si>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</si>
  <si>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</si>
  <si>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</si>
  <si>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</si>
  <si>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</si>
  <si>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</si>
  <si>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</si>
  <si>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</si>
  <si>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</si>
  <si>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</si>
  <si>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</si>
  <si>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</si>
  <si>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</si>
  <si>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</si>
  <si>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</si>
  <si>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</si>
  <si>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</si>
  <si>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</si>
  <si>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</si>
  <si>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</si>
  <si>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</si>
  <si>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</si>
  <si>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</si>
  <si>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</si>
  <si>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</si>
  <si>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</si>
  <si>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</si>
  <si>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</si>
  <si>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</si>
  <si>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</si>
  <si>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</si>
  <si>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</si>
  <si>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</si>
  <si>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</si>
  <si>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</si>
  <si>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</si>
  <si>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</si>
  <si>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</si>
  <si>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</si>
  <si>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</si>
  <si>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</si>
  <si>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</si>
  <si>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</si>
  <si>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</si>
  <si>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</si>
  <si>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</si>
  <si>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</si>
  <si>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</si>
  <si>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</si>
  <si>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</si>
  <si>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</si>
  <si>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</si>
  <si>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</si>
  <si>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</si>
  <si>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</si>
  <si>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</si>
  <si>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</si>
  <si>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</si>
  <si>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</si>
  <si>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</si>
  <si>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</si>
  <si>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</si>
  <si>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</si>
  <si>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</si>
  <si>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</si>
  <si>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</si>
  <si>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</si>
  <si>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</si>
  <si>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</si>
  <si>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</si>
  <si>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</si>
  <si>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</si>
  <si>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</si>
  <si>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</si>
  <si>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</si>
  <si>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</si>
  <si>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</si>
  <si>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</si>
  <si>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</si>
  <si>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</si>
  <si>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</si>
  <si>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</si>
  <si>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</si>
  <si>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</si>
  <si>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</si>
  <si>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</si>
  <si>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</si>
  <si>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</si>
  <si>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</si>
  <si>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</si>
  <si>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</si>
  <si>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</si>
  <si>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</si>
  <si>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</si>
  <si>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</si>
  <si>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</si>
  <si>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</si>
  <si>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</si>
  <si>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</si>
  <si>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</si>
  <si>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</si>
  <si>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</si>
  <si>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</si>
  <si>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</si>
  <si>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</si>
  <si>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</si>
  <si>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</si>
  <si>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</si>
  <si>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</si>
  <si>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</si>
  <si>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</si>
  <si>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</si>
  <si>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</si>
  <si>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</si>
  <si>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</si>
  <si>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</si>
  <si>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</si>
  <si>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</si>
  <si>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</si>
  <si>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</si>
  <si>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</si>
  <si>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</si>
  <si>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</si>
  <si>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</si>
  <si>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</si>
  <si>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</si>
  <si>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</si>
  <si>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</si>
  <si>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</si>
  <si>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</si>
  <si>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</si>
  <si>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</si>
  <si>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</si>
  <si>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</si>
  <si>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</si>
  <si>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</si>
  <si>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</si>
  <si>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</si>
  <si>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</si>
  <si>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</si>
  <si>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</si>
  <si>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</si>
  <si>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</si>
  <si>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</si>
  <si>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</si>
  <si>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</si>
  <si>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</si>
  <si>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</si>
  <si>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</si>
  <si>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</si>
  <si>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</si>
  <si>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</si>
  <si>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</si>
  <si>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</si>
  <si>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</si>
  <si>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</si>
  <si>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</si>
  <si>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</si>
  <si>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</si>
  <si>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</si>
  <si>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</si>
  <si>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</si>
  <si>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</si>
  <si>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</si>
  <si>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</si>
  <si>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</si>
  <si>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</si>
  <si>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</si>
  <si>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</si>
  <si>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</si>
  <si>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</si>
  <si>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</si>
  <si>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</si>
  <si>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</si>
  <si>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</si>
  <si>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</si>
  <si>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</si>
  <si>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</si>
  <si>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</si>
  <si>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</si>
  <si>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</si>
  <si>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</si>
  <si>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</si>
  <si>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</si>
  <si>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</si>
  <si>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</si>
  <si>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</si>
  <si>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</si>
  <si>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</si>
  <si>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</si>
  <si>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</si>
  <si>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</si>
  <si>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</si>
  <si>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</si>
  <si>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</si>
  <si>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</si>
  <si>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</si>
  <si>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</si>
  <si>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</si>
  <si>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</si>
  <si>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</si>
  <si>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</si>
  <si>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</si>
  <si>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</si>
  <si>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</si>
  <si>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</si>
  <si>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</si>
  <si>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</si>
  <si>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</si>
  <si>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</si>
  <si>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</si>
  <si>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</si>
  <si>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</si>
  <si>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</si>
  <si>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</si>
  <si>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</si>
  <si>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</si>
  <si>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</si>
  <si>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</si>
  <si>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</si>
  <si>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</si>
  <si>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</si>
  <si>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</si>
  <si>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</si>
  <si>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</si>
  <si>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</si>
  <si>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</si>
  <si>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</si>
  <si>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</si>
  <si>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</si>
  <si>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</si>
  <si>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</si>
  <si>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</si>
  <si>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</si>
  <si>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</si>
  <si>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</si>
  <si>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</si>
  <si>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</si>
  <si>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</si>
  <si>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</si>
  <si>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</si>
  <si>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</si>
  <si>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</si>
  <si>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</si>
  <si>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</si>
  <si>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</si>
  <si>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</si>
  <si>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</si>
  <si>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</si>
  <si>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</si>
  <si>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</si>
  <si>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</si>
  <si>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</si>
  <si>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</si>
  <si>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</si>
  <si>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</si>
  <si>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</si>
  <si>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</si>
  <si>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</si>
  <si>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</si>
  <si>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</si>
  <si>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</si>
  <si>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</si>
  <si>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</si>
  <si>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</si>
  <si>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</si>
  <si>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</si>
  <si>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</si>
  <si>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</si>
  <si>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</si>
  <si>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</si>
  <si>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</si>
  <si>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</si>
  <si>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</si>
  <si>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</si>
  <si>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</si>
  <si>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</si>
  <si>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</si>
  <si>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</si>
  <si>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</si>
  <si>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</si>
  <si>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</si>
  <si>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</si>
  <si>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</si>
  <si>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</si>
  <si>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</si>
  <si>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</si>
  <si>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</si>
  <si>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</si>
  <si>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</si>
  <si>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</si>
  <si>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</si>
  <si>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</si>
  <si>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</si>
  <si>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</si>
  <si>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</si>
  <si>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</si>
  <si>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</si>
  <si>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</si>
  <si>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</si>
  <si>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</si>
  <si>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</si>
  <si>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</si>
  <si>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</si>
  <si>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</si>
  <si>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</si>
  <si>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</si>
  <si>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</si>
  <si>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</si>
  <si>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</si>
  <si>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</si>
  <si>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</si>
  <si>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</si>
  <si>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</si>
  <si>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</si>
  <si>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</si>
  <si>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</si>
  <si>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</si>
  <si>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</si>
  <si>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</si>
  <si>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</si>
  <si>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</si>
  <si>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</si>
  <si>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</si>
  <si>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</si>
  <si>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</si>
  <si>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</si>
  <si>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</si>
  <si>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</si>
  <si>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</si>
  <si>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</si>
  <si>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</si>
  <si>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</si>
  <si>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</si>
  <si>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</si>
  <si>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</si>
  <si>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</si>
  <si>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</si>
  <si>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</si>
  <si>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</si>
  <si>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</si>
  <si>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</si>
  <si>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</si>
  <si>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</si>
  <si>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</si>
  <si>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</si>
  <si>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</si>
  <si>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</si>
  <si>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</si>
  <si>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</si>
  <si>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</si>
  <si>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</si>
  <si>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</si>
  <si>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</si>
  <si>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</si>
  <si>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</si>
  <si>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</si>
  <si>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</si>
  <si>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</si>
  <si>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</si>
  <si>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</si>
  <si>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</si>
  <si>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</si>
  <si>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</si>
  <si>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</si>
  <si>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</si>
  <si>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</si>
  <si>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</si>
  <si>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</si>
  <si>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</si>
  <si>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</si>
  <si>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</si>
  <si>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</si>
  <si>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</si>
  <si>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</si>
  <si>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</si>
  <si>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</si>
  <si>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</si>
  <si>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</si>
  <si>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</si>
  <si>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</si>
  <si>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</si>
  <si>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</si>
  <si>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</si>
  <si>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</si>
  <si>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</si>
  <si>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</si>
  <si>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</si>
  <si>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</si>
  <si>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</si>
  <si>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</si>
  <si>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</si>
  <si>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</si>
  <si>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</si>
  <si>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</si>
  <si>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</si>
  <si>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</si>
  <si>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</si>
  <si>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</si>
  <si>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</si>
  <si>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</si>
  <si>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</si>
  <si>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</si>
  <si>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</si>
  <si>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</si>
  <si>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</si>
  <si>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</si>
  <si>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</si>
  <si>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</si>
  <si>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</si>
  <si>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</si>
  <si>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</si>
  <si>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</si>
  <si>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</si>
  <si>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</si>
  <si>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</si>
  <si>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</si>
  <si>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</si>
  <si>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</si>
  <si>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</si>
  <si>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</si>
  <si>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</si>
  <si>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</si>
  <si>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</si>
  <si>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</si>
  <si>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</si>
  <si>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</si>
  <si>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</si>
  <si>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</si>
  <si>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</si>
  <si>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</si>
  <si>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</si>
  <si>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</si>
  <si>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</si>
  <si>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</si>
  <si>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</si>
  <si>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</si>
  <si>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</si>
  <si>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</si>
  <si>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</si>
  <si>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</si>
  <si>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</si>
  <si>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</si>
  <si>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</si>
  <si>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</si>
  <si>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</si>
  <si>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</si>
  <si>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</si>
  <si>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</si>
  <si>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</si>
  <si>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</si>
  <si>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</si>
  <si>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</si>
  <si>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</si>
  <si>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</si>
  <si>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</si>
  <si>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</si>
  <si>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</si>
  <si>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</si>
  <si>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</si>
  <si>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</si>
  <si>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</si>
  <si>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</si>
  <si>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</si>
  <si>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</si>
  <si>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</si>
  <si>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</si>
  <si>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</si>
  <si>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</si>
  <si>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</si>
  <si>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</si>
  <si>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</si>
  <si>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</si>
  <si>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</si>
  <si>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</si>
  <si>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</si>
  <si>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</si>
  <si>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</si>
  <si>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</si>
  <si>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</si>
  <si>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</si>
  <si>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</si>
  <si>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</si>
  <si>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</si>
  <si>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</si>
  <si>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</si>
  <si>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</si>
  <si>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</si>
  <si>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</si>
  <si>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</si>
  <si>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</si>
  <si>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</si>
  <si>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</si>
  <si>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</si>
  <si>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</si>
  <si>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</si>
  <si>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</si>
  <si>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</si>
  <si>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</si>
  <si>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</si>
  <si>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</si>
  <si>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</si>
  <si>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</si>
  <si>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</si>
  <si>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</si>
  <si>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</si>
  <si>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</si>
  <si>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</si>
  <si>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</si>
  <si>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</si>
  <si>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</si>
  <si>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</si>
  <si>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</si>
  <si>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</si>
  <si>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</si>
  <si>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</si>
  <si>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</si>
  <si>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</si>
  <si>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</si>
  <si>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</si>
  <si>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</si>
  <si>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</si>
  <si>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</si>
  <si>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</si>
  <si>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</si>
  <si>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</si>
  <si>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</si>
  <si>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</si>
  <si>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</si>
  <si>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</si>
  <si>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</si>
  <si>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</si>
  <si>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</si>
  <si>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</si>
  <si>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</si>
  <si>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</si>
  <si>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</si>
  <si>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</si>
  <si>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</si>
  <si>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</si>
  <si>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</si>
  <si>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</si>
  <si>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</si>
  <si>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</si>
  <si>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</si>
  <si>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</si>
  <si>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</si>
  <si>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</si>
  <si>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</si>
  <si>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</si>
  <si>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</si>
  <si>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</si>
  <si>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</si>
  <si>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</si>
  <si>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</si>
  <si>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</si>
  <si>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</si>
  <si>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</si>
  <si>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</si>
  <si>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</si>
  <si>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</si>
  <si>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</si>
  <si>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</si>
  <si>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</si>
  <si>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</si>
  <si>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</si>
  <si>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</si>
  <si>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</si>
  <si>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</si>
  <si>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</si>
  <si>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</si>
  <si>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</si>
  <si>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</si>
  <si>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</si>
  <si>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</si>
  <si>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</si>
  <si>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</si>
  <si>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</si>
  <si>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</si>
  <si>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</si>
  <si>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</si>
  <si>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</si>
  <si>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</si>
  <si>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</si>
  <si>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</si>
  <si>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</si>
  <si>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</si>
  <si>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</si>
  <si>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</si>
  <si>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</si>
  <si>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</si>
  <si>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</si>
  <si>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</si>
  <si>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</si>
  <si>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</si>
  <si>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</si>
  <si>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</si>
  <si>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</si>
  <si>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</si>
  <si>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</si>
  <si>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</si>
  <si>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</si>
  <si>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</si>
  <si>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</si>
  <si>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</si>
  <si>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</si>
  <si>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</si>
  <si>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</si>
  <si>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</si>
  <si>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</si>
  <si>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</si>
  <si>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</si>
  <si>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</si>
  <si>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</si>
  <si>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</si>
  <si>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</si>
  <si>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</si>
  <si>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</si>
  <si>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</si>
  <si>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</si>
  <si>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</si>
  <si>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</si>
  <si>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</si>
  <si>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</si>
  <si>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</si>
  <si>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</si>
  <si>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</si>
  <si>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</si>
  <si>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</si>
  <si>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</si>
  <si>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</si>
  <si>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</si>
  <si>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</si>
  <si>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</si>
  <si>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</si>
  <si>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</si>
  <si>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</si>
  <si>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</si>
  <si>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</si>
  <si>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</si>
  <si>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</si>
  <si>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</si>
  <si>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</si>
  <si>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</si>
  <si>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</si>
  <si>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</si>
  <si>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</si>
  <si>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</si>
  <si>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</si>
  <si>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</si>
  <si>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</si>
  <si>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</si>
  <si>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</si>
  <si>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</si>
  <si>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</si>
  <si>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</si>
  <si>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</si>
  <si>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</si>
  <si>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</si>
  <si>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</si>
  <si>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</si>
  <si>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</si>
  <si>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</si>
  <si>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</si>
  <si>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</si>
  <si>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</si>
  <si>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</si>
  <si>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</si>
  <si>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</si>
  <si>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</si>
  <si>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</si>
  <si>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</si>
  <si>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</si>
  <si>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</si>
  <si>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</si>
  <si>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</si>
  <si>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</si>
  <si>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</si>
  <si>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</si>
  <si>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</si>
  <si>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</si>
  <si>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</si>
  <si>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</si>
  <si>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</si>
  <si>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</si>
  <si>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</si>
  <si>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</si>
  <si>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</si>
  <si>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</si>
  <si>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</si>
  <si>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</si>
  <si>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</si>
  <si>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</si>
  <si>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</si>
  <si>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</si>
  <si>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</si>
  <si>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</si>
  <si>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</si>
  <si>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</si>
  <si>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</si>
  <si>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</si>
  <si>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</si>
  <si>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</si>
  <si>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</si>
  <si>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</si>
  <si>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</si>
  <si>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</si>
  <si>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</si>
  <si>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</si>
  <si>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</si>
  <si>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</si>
  <si>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</si>
  <si>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</si>
  <si>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</si>
  <si>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</si>
  <si>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</si>
  <si>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</si>
  <si>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</si>
  <si>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</si>
  <si>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</si>
  <si>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</si>
  <si>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</si>
  <si>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</si>
  <si>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</si>
  <si>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</si>
  <si>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</si>
  <si>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</si>
  <si>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</si>
  <si>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</si>
  <si>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</si>
  <si>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</si>
  <si>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</si>
  <si>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</si>
  <si>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</si>
  <si>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</si>
  <si>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</si>
  <si>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</si>
  <si>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</si>
  <si>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</si>
  <si>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</si>
  <si>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</si>
  <si>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</si>
  <si>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</si>
  <si>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</si>
  <si>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</si>
  <si>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</si>
  <si>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</si>
  <si>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</si>
  <si>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</si>
  <si>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</si>
  <si>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</si>
  <si>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</si>
  <si>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</si>
  <si>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</si>
  <si>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</si>
  <si>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</si>
  <si>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</si>
  <si>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</si>
  <si>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</si>
  <si>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</si>
  <si>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</si>
  <si>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</si>
  <si>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</si>
  <si>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</si>
  <si>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</si>
  <si>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</si>
  <si>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</si>
  <si>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</si>
  <si>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</si>
  <si>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</si>
  <si>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</si>
  <si>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</si>
  <si>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</si>
  <si>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</si>
  <si>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</si>
  <si>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</si>
  <si>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</si>
  <si>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</si>
  <si>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</si>
  <si>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</si>
  <si>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</si>
  <si>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</si>
  <si>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</si>
  <si>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</si>
  <si>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</si>
  <si>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</si>
  <si>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</si>
  <si>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</si>
  <si>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</si>
  <si>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</si>
  <si>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</si>
  <si>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</si>
  <si>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</si>
  <si>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</si>
  <si>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</si>
  <si>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</si>
  <si>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</si>
  <si>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</si>
  <si>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</si>
  <si>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</si>
  <si>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</si>
  <si>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</si>
  <si>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</si>
  <si>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</si>
  <si>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</si>
  <si>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</si>
  <si>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</si>
  <si>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</si>
  <si>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</si>
  <si>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</si>
  <si>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</si>
  <si>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</si>
  <si>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</si>
  <si>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</si>
  <si>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</si>
  <si>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</si>
  <si>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</si>
  <si>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</si>
  <si>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</si>
  <si>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</si>
  <si>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</si>
  <si>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</si>
  <si>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</si>
  <si>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</si>
  <si>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</si>
  <si>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</si>
  <si>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</si>
  <si>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</si>
  <si>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</si>
  <si>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</si>
  <si>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</si>
  <si>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</si>
  <si>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</si>
  <si>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</si>
  <si>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</si>
  <si>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</si>
  <si>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</si>
  <si>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</si>
  <si>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</si>
  <si>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</si>
  <si>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</si>
  <si>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</si>
  <si>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</si>
  <si>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</si>
  <si>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</si>
  <si>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</si>
  <si>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</si>
  <si>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</si>
  <si>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</si>
  <si>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</si>
  <si>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</si>
  <si>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</si>
  <si>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</si>
  <si>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</si>
  <si>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</si>
  <si>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</si>
  <si>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</si>
  <si>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</si>
  <si>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</si>
  <si>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</si>
  <si>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</si>
  <si>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</si>
  <si>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</si>
  <si>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</si>
  <si>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</si>
  <si>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</si>
  <si>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</si>
  <si>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</si>
  <si>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</si>
  <si>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</si>
  <si>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</si>
  <si>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</si>
  <si>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</si>
  <si>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</si>
  <si>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</si>
  <si>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</si>
  <si>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</si>
  <si>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</si>
  <si>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</si>
  <si>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</si>
  <si>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</si>
  <si>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</si>
  <si>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</si>
  <si>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</si>
  <si>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</si>
  <si>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</si>
  <si>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</si>
  <si>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</si>
  <si>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</si>
  <si>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</si>
  <si>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</si>
  <si>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</si>
  <si>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</si>
  <si>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</si>
  <si>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</si>
  <si>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</si>
  <si>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</si>
  <si>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</si>
  <si>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</si>
  <si>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</si>
  <si>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</si>
  <si>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</si>
  <si>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</si>
  <si>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</si>
  <si>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</si>
  <si>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</si>
  <si>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</si>
  <si>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</si>
  <si>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</si>
  <si>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</si>
  <si>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</si>
  <si>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</si>
  <si>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</si>
  <si>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</si>
  <si>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</si>
  <si>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</si>
  <si>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</si>
  <si>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</si>
  <si>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</si>
  <si>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</si>
  <si>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</si>
  <si>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</si>
  <si>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</si>
  <si>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</si>
  <si>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</si>
  <si>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</si>
  <si>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</si>
  <si>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</si>
  <si>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</si>
  <si>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</si>
  <si>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</si>
  <si>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</si>
  <si>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</si>
  <si>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</si>
  <si>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</si>
  <si>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</si>
  <si>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</si>
  <si>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</si>
  <si>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</si>
  <si>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</si>
  <si>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</si>
  <si>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</si>
  <si>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</si>
  <si>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</si>
  <si>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</si>
  <si>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</si>
  <si>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</si>
  <si>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</si>
  <si>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</si>
  <si>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</si>
  <si>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</si>
  <si>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</si>
  <si>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</si>
  <si>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</si>
  <si>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</si>
  <si>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</si>
  <si>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</si>
  <si>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</si>
  <si>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</si>
  <si>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</si>
  <si>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</si>
  <si>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</si>
  <si>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</si>
  <si>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</si>
  <si>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</si>
  <si>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</si>
  <si>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</si>
  <si>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</si>
  <si>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</si>
  <si>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</si>
  <si>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</si>
  <si>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</si>
  <si>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</si>
  <si>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</si>
  <si>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</si>
  <si>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</si>
  <si>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</si>
  <si>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</si>
  <si>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</si>
  <si>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</si>
  <si>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</si>
  <si>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</si>
  <si>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</si>
  <si>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</si>
  <si>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</si>
  <si>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</si>
  <si>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</si>
  <si>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</si>
  <si>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</si>
  <si>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</si>
  <si>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</si>
  <si>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</si>
  <si>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</si>
  <si>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</si>
  <si>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</si>
  <si>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</si>
  <si>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</si>
  <si>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</si>
  <si>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</si>
  <si>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</si>
  <si>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</si>
  <si>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</si>
  <si>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</si>
  <si>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</si>
  <si>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</si>
  <si>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</si>
  <si>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</si>
  <si>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</si>
  <si>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</si>
  <si>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</si>
  <si>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</si>
  <si>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</si>
  <si>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</si>
  <si>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</si>
  <si>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</si>
  <si>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</si>
  <si>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</si>
  <si>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</si>
  <si>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</si>
  <si>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</si>
  <si>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</si>
  <si>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</si>
  <si>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</si>
  <si>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</si>
  <si>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</si>
  <si>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</si>
  <si>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</si>
  <si>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</si>
  <si>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</si>
  <si>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</si>
  <si>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</si>
  <si>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</si>
  <si>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</si>
  <si>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</si>
  <si>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</si>
  <si>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</si>
  <si>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</si>
  <si>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</si>
  <si>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</si>
  <si>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</si>
  <si>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</si>
  <si>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</si>
  <si>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</si>
  <si>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</si>
  <si>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</si>
  <si>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</si>
  <si>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</si>
  <si>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</si>
  <si>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</si>
  <si>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</si>
  <si>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</si>
  <si>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</si>
  <si>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</si>
  <si>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</si>
  <si>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</si>
  <si>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</si>
  <si>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</si>
  <si>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</si>
  <si>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</si>
  <si>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</si>
  <si>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</si>
  <si>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</si>
  <si>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</si>
  <si>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</si>
  <si>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</si>
  <si>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</si>
  <si>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</si>
  <si>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</si>
  <si>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</si>
  <si>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</si>
  <si>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</si>
  <si>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</si>
  <si>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</si>
  <si>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</si>
  <si>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</si>
  <si>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</si>
  <si>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</si>
  <si>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</si>
  <si>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</si>
  <si>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</si>
  <si>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</si>
  <si>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</si>
  <si>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</si>
  <si>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</si>
  <si>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</si>
  <si>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</si>
  <si>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</si>
  <si>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</si>
  <si>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</si>
  <si>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</si>
  <si>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</si>
  <si>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</si>
  <si>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</si>
  <si>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</si>
  <si>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</si>
  <si>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</si>
  <si>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</si>
  <si>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</si>
  <si>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</si>
  <si>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</si>
  <si>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</si>
  <si>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</si>
  <si>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</si>
  <si>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</si>
  <si>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</si>
  <si>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</si>
  <si>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</si>
  <si>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</si>
  <si>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</si>
  <si>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</si>
  <si>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</si>
  <si>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</si>
  <si>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</si>
  <si>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</si>
  <si>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</si>
  <si>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</si>
  <si>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</si>
  <si>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</si>
  <si>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</si>
  <si>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</si>
  <si>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</si>
  <si>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</si>
  <si>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</si>
  <si>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</si>
  <si>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</si>
  <si>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</si>
  <si>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</si>
  <si>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</si>
  <si>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</si>
  <si>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</si>
  <si>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</si>
  <si>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</si>
  <si>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</si>
  <si>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</si>
  <si>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</si>
  <si>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</si>
  <si>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</si>
  <si>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</si>
  <si>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</si>
  <si>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</si>
  <si>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</si>
  <si>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</si>
  <si>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</si>
  <si>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</si>
  <si>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</si>
  <si>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</si>
  <si>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</si>
  <si>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</si>
  <si>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</si>
  <si>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</si>
  <si>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</si>
  <si>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</si>
  <si>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</si>
  <si>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</si>
  <si>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</si>
  <si>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</si>
  <si>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</si>
  <si>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</si>
  <si>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</si>
  <si>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</si>
  <si>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</si>
  <si>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</si>
  <si>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</si>
  <si>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</si>
  <si>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</si>
  <si>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</si>
  <si>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</si>
  <si>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</si>
  <si>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</si>
  <si>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</si>
  <si>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</si>
  <si>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</si>
  <si>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</si>
  <si>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</si>
  <si>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</si>
  <si>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</si>
  <si>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</si>
  <si>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</si>
  <si>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</si>
  <si>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</si>
  <si>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</si>
  <si>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</si>
  <si>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</si>
  <si>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</si>
  <si>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</si>
  <si>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</si>
  <si>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</si>
  <si>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</si>
  <si>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</si>
  <si>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</si>
  <si>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</si>
  <si>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</si>
  <si>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</si>
  <si>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</si>
  <si>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</si>
  <si>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</si>
  <si>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</si>
  <si>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</si>
  <si>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</si>
  <si>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</si>
  <si>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</si>
  <si>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</si>
  <si>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</si>
  <si>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</si>
  <si>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</si>
  <si>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</si>
  <si>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</si>
  <si>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</si>
  <si>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</si>
  <si>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</si>
  <si>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</si>
  <si>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</si>
  <si>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</si>
  <si>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</si>
  <si>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</si>
  <si>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</si>
  <si>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</si>
  <si>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</si>
  <si>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</si>
  <si>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</si>
  <si>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</si>
  <si>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</si>
  <si>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</si>
  <si>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</si>
  <si>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</si>
  <si>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</si>
  <si>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</si>
  <si>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</si>
  <si>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</si>
  <si>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</si>
  <si>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</si>
  <si>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</si>
  <si>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</si>
  <si>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</si>
  <si>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</si>
  <si>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</si>
  <si>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</si>
  <si>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</si>
  <si>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</si>
  <si>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</si>
  <si>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</si>
  <si>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</si>
  <si>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</si>
  <si>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</si>
  <si>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</si>
  <si>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</si>
  <si>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</si>
  <si>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</si>
  <si>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</si>
  <si>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</si>
  <si>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</si>
  <si>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</si>
  <si>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</si>
  <si>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</si>
  <si>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</si>
  <si>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</si>
  <si>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</si>
  <si>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</si>
  <si>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</si>
  <si>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</si>
  <si>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</si>
  <si>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</si>
  <si>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</si>
  <si>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</si>
  <si>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</si>
  <si>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</si>
  <si>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</si>
  <si>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</si>
  <si>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</si>
  <si>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</si>
  <si>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</si>
  <si>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</si>
  <si>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</si>
  <si>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</si>
  <si>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</si>
  <si>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</si>
  <si>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</si>
  <si>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</si>
  <si>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</si>
  <si>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</si>
  <si>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</si>
  <si>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</si>
  <si>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</si>
  <si>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</si>
  <si>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</si>
  <si>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</si>
  <si>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</si>
  <si>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</si>
  <si>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</si>
  <si>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</si>
  <si>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</si>
  <si>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</si>
  <si>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</si>
  <si>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</si>
  <si>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</si>
  <si>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</si>
  <si>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</si>
  <si>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</si>
  <si>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</si>
  <si>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</si>
  <si>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</si>
  <si>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</si>
  <si>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</si>
  <si>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</si>
  <si>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</si>
  <si>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</si>
  <si>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</si>
  <si>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</si>
  <si>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</si>
  <si>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</si>
  <si>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</si>
  <si>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</si>
  <si>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</si>
  <si>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</si>
  <si>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</si>
  <si>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</si>
  <si>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</si>
  <si>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</si>
  <si>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</si>
  <si>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</si>
  <si>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</si>
  <si>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</si>
  <si>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</si>
  <si>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</si>
  <si>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</si>
  <si>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</si>
  <si>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</si>
  <si>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</si>
  <si>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</si>
  <si>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</si>
  <si>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</si>
  <si>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</si>
  <si>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</si>
  <si>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</si>
  <si>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</si>
  <si>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</si>
  <si>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</si>
  <si>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</si>
  <si>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</si>
  <si>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</si>
  <si>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</si>
  <si>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</si>
  <si>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</si>
  <si>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</si>
  <si>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</si>
  <si>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</si>
  <si>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</si>
  <si>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</si>
  <si>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</si>
  <si>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</si>
  <si>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</si>
  <si>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</si>
  <si>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</si>
  <si>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</si>
  <si>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</si>
  <si>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</si>
  <si>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</si>
  <si>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</si>
  <si>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</si>
  <si>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</si>
  <si>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</si>
  <si>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</si>
  <si>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</si>
  <si>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</si>
  <si>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</si>
  <si>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</si>
  <si>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</si>
  <si>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</si>
  <si>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</si>
  <si>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</si>
  <si>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</si>
  <si>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</si>
  <si>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</si>
  <si>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</si>
  <si>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</si>
  <si>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</si>
  <si>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</si>
  <si>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</si>
  <si>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</si>
  <si>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</si>
  <si>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</si>
  <si>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</si>
  <si>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</si>
  <si>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</si>
  <si>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</si>
  <si>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</si>
  <si>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</si>
  <si>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</si>
  <si>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</si>
  <si>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</si>
  <si>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</si>
  <si>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</si>
  <si>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</si>
  <si>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</si>
  <si>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</si>
  <si>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</si>
  <si>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</si>
  <si>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</si>
  <si>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</si>
  <si>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</si>
  <si>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</si>
  <si>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</si>
  <si>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</si>
  <si>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</si>
  <si>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</si>
  <si>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</si>
  <si>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</si>
  <si>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</si>
  <si>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</si>
  <si>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</si>
  <si>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</si>
  <si>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</si>
  <si>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</si>
  <si>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</si>
  <si>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</si>
  <si>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</si>
  <si>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</si>
  <si>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</si>
  <si>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</si>
  <si>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</si>
  <si>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</si>
  <si>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</si>
  <si>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</si>
  <si>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</si>
  <si>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</si>
  <si>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</si>
  <si>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</si>
  <si>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</si>
  <si>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</si>
  <si>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</si>
  <si>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</si>
  <si>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</si>
  <si>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</si>
  <si>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</si>
  <si>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</si>
  <si>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</si>
  <si>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</si>
  <si>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</si>
  <si>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</si>
  <si>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</si>
  <si>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</si>
  <si>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</si>
  <si>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</si>
  <si>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</si>
  <si>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</si>
  <si>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</si>
  <si>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</si>
  <si>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</si>
  <si>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</si>
  <si>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</si>
  <si>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</si>
  <si>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</si>
  <si>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</si>
  <si>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</si>
  <si>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</si>
  <si>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</si>
  <si>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</si>
  <si>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</si>
  <si>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</si>
  <si>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</si>
  <si>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</si>
  <si>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</si>
  <si>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</si>
  <si>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</si>
  <si>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</si>
  <si>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</si>
  <si>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</si>
  <si>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</si>
  <si>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</si>
  <si>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</si>
  <si>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</si>
  <si>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</si>
  <si>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</si>
  <si>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</si>
  <si>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</si>
  <si>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</si>
  <si>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</si>
  <si>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</si>
  <si>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</si>
  <si>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</si>
  <si>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</si>
  <si>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</si>
  <si>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</si>
  <si>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</si>
  <si>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</si>
  <si>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</si>
  <si>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</si>
  <si>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</si>
  <si>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</si>
  <si>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</si>
  <si>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</si>
  <si>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</si>
  <si>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</si>
  <si>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</si>
  <si>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</si>
  <si>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</si>
  <si>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</si>
  <si>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</si>
  <si>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</si>
  <si>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</si>
  <si>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</si>
  <si>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</si>
  <si>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</si>
  <si>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</si>
  <si>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</si>
  <si>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</si>
  <si>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</si>
  <si>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</si>
  <si>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</si>
  <si>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</si>
  <si>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</si>
  <si>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</si>
  <si>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</si>
  <si>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</si>
  <si>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</si>
  <si>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</si>
  <si>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</si>
  <si>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</si>
  <si>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</si>
  <si>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</si>
  <si>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</si>
  <si>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</si>
  <si>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</si>
  <si>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</si>
  <si>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</si>
  <si>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</si>
  <si>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</si>
  <si>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</si>
  <si>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</si>
  <si>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</si>
  <si>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</si>
  <si>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</si>
  <si>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</si>
  <si>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</si>
  <si>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</si>
  <si>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</si>
  <si>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</si>
  <si>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</si>
  <si>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</si>
  <si>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</si>
  <si>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</si>
  <si>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</si>
  <si>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</si>
  <si>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</si>
  <si>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</si>
  <si>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</si>
  <si>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</si>
  <si>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</si>
  <si>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</si>
  <si>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</si>
  <si>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</si>
  <si>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</si>
  <si>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</si>
  <si>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</si>
  <si>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</si>
  <si>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</si>
  <si>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</si>
  <si>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</si>
  <si>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</si>
  <si>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</si>
  <si>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</si>
  <si>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</si>
  <si>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</si>
  <si>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</si>
  <si>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</si>
  <si>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</si>
  <si>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</si>
  <si>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</si>
  <si>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</si>
  <si>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</si>
  <si>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</si>
  <si>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</si>
  <si>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</si>
  <si>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</si>
  <si>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</si>
  <si>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</si>
  <si>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</si>
  <si>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</si>
  <si>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</si>
  <si>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</si>
  <si>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</si>
  <si>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</si>
  <si>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</si>
  <si>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</si>
  <si>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</si>
  <si>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</si>
  <si>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</si>
  <si>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</si>
  <si>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</si>
  <si>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</si>
  <si>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</si>
  <si>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</si>
  <si>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</si>
  <si>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</si>
  <si>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</si>
  <si>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</si>
  <si>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</si>
  <si>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</si>
  <si>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</si>
  <si>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</si>
  <si>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</si>
  <si>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</si>
  <si>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</si>
  <si>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</si>
  <si>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</si>
  <si>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</si>
  <si>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</si>
  <si>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</si>
  <si>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</si>
  <si>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</si>
  <si>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</si>
  <si>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</si>
  <si>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</si>
  <si>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</si>
  <si>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</si>
  <si>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</si>
  <si>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</si>
  <si>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</si>
  <si>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</si>
  <si>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</si>
  <si>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</si>
  <si>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</si>
  <si>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</si>
  <si>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</si>
  <si>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</si>
  <si>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</si>
  <si>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</si>
  <si>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</si>
  <si>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</si>
  <si>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</si>
  <si>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</si>
  <si>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</si>
  <si>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</si>
  <si>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</si>
  <si>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</si>
  <si>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</si>
  <si>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</si>
  <si>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</si>
  <si>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</si>
  <si>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</si>
  <si>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</si>
  <si>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</si>
  <si>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</si>
  <si>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</si>
  <si>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</si>
  <si>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</si>
  <si>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</si>
  <si>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</si>
  <si>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</si>
  <si>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</si>
  <si>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</si>
  <si>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</si>
  <si>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</si>
  <si>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</si>
  <si>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</si>
  <si>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</si>
  <si>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</si>
  <si>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</si>
  <si>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</si>
  <si>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</si>
  <si>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</si>
  <si>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</si>
  <si>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</si>
  <si>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</si>
  <si>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</si>
  <si>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</si>
  <si>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</si>
  <si>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</si>
  <si>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</si>
  <si>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</si>
  <si>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</si>
  <si>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</si>
  <si>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</si>
  <si>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</si>
  <si>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</si>
  <si>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</si>
  <si>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</si>
  <si>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</si>
  <si>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</si>
  <si>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</si>
  <si>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</si>
  <si>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</si>
  <si>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</si>
  <si>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</si>
  <si>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</si>
  <si>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</si>
  <si>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</si>
  <si>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</si>
  <si>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</si>
  <si>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</si>
  <si>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</si>
  <si>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</si>
  <si>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</si>
  <si>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</si>
  <si>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</si>
  <si>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</si>
  <si>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</si>
  <si>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</si>
  <si>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</si>
  <si>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</si>
  <si>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</si>
  <si>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</si>
  <si>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</si>
  <si>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</si>
  <si>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</si>
  <si>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</si>
  <si>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</si>
  <si>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</si>
  <si>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</si>
  <si>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</si>
  <si>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</si>
  <si>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</si>
  <si>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</si>
  <si>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</si>
  <si>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</si>
  <si>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</si>
  <si>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</si>
  <si>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</si>
  <si>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</si>
  <si>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</si>
  <si>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</si>
  <si>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</si>
  <si>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</si>
  <si>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</si>
  <si>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</si>
  <si>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</si>
  <si>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</si>
  <si>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</si>
  <si>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</si>
  <si>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</si>
  <si>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</si>
  <si>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</si>
  <si>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</si>
  <si>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</si>
  <si>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</si>
  <si>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</si>
  <si>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</si>
  <si>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</si>
  <si>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</si>
  <si>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</si>
  <si>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</si>
  <si>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</si>
  <si>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</si>
  <si>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</si>
  <si>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</si>
  <si>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</si>
  <si>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</si>
  <si>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</si>
  <si>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</si>
  <si>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</si>
  <si>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</si>
  <si>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</si>
  <si>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</si>
  <si>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</si>
  <si>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</si>
  <si>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</si>
  <si>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</si>
  <si>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</si>
  <si>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</si>
  <si>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</si>
  <si>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</si>
  <si>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</si>
  <si>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</si>
  <si>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</si>
  <si>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</si>
  <si>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</si>
  <si>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</si>
  <si>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</si>
  <si>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</si>
  <si>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</si>
  <si>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</si>
  <si>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</si>
  <si>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</si>
  <si>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</si>
  <si>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</si>
  <si>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</si>
  <si>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</si>
  <si>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</si>
  <si>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</si>
  <si>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</si>
  <si>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</si>
  <si>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</si>
  <si>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</si>
  <si>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</si>
  <si>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</si>
  <si>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</si>
  <si>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</si>
  <si>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</si>
  <si>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</si>
  <si>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</si>
  <si>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</si>
  <si>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</si>
  <si>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</si>
  <si>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</si>
  <si>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</si>
  <si>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</si>
  <si>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</si>
  <si>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</si>
  <si>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</si>
  <si>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</si>
  <si>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</si>
  <si>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</si>
  <si>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</si>
  <si>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</si>
  <si>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</si>
  <si>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</si>
  <si>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</si>
  <si>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</si>
  <si>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</si>
  <si>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</si>
  <si>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</si>
  <si>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</si>
  <si>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</si>
  <si>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</si>
  <si>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</si>
  <si>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</si>
  <si>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</si>
  <si>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</si>
  <si>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</si>
  <si>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</si>
  <si>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</si>
  <si>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</si>
  <si>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</si>
  <si>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</si>
  <si>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</si>
  <si>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</si>
  <si>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</si>
  <si>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</si>
  <si>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</si>
  <si>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</si>
  <si>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</si>
  <si>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</si>
  <si>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</si>
  <si>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</si>
  <si>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</si>
  <si>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</si>
  <si>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</si>
  <si>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</si>
  <si>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</si>
  <si>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</si>
  <si>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</si>
  <si>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</si>
  <si>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</si>
  <si>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</si>
  <si>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</si>
  <si>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</si>
  <si>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</si>
  <si>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</si>
  <si>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</si>
  <si>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</si>
  <si>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</si>
  <si>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</si>
  <si>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</si>
  <si>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</si>
  <si>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</si>
  <si>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</si>
  <si>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</si>
  <si>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</si>
  <si>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</si>
  <si>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</si>
  <si>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</si>
  <si>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</si>
  <si>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</si>
  <si>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</si>
  <si>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</si>
  <si>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</si>
  <si>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</si>
  <si>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</si>
  <si>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</si>
  <si>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</si>
  <si>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</si>
  <si>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</si>
  <si>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</si>
  <si>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</si>
  <si>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</si>
  <si>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</si>
  <si>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</si>
  <si>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</si>
  <si>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</si>
  <si>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</si>
  <si>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</si>
  <si>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</si>
  <si>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</si>
  <si>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</si>
  <si>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</si>
  <si>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</si>
  <si>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</si>
  <si>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</si>
  <si>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</si>
  <si>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</si>
  <si>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</si>
  <si>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</si>
  <si>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</si>
  <si>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</si>
  <si>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</si>
  <si>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</si>
  <si>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</si>
  <si>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</si>
  <si>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</si>
  <si>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</si>
  <si>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</si>
  <si>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</si>
  <si>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</si>
  <si>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</si>
  <si>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</si>
  <si>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</si>
  <si>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</si>
  <si>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</si>
  <si>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</si>
  <si>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</si>
  <si>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</si>
  <si>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</si>
  <si>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</si>
  <si>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</si>
  <si>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</si>
  <si>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</si>
  <si>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</si>
  <si>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</si>
  <si>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</si>
  <si>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</si>
  <si>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</si>
  <si>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</si>
  <si>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</si>
  <si>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</si>
  <si>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</si>
  <si>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</si>
  <si>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</si>
  <si>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</si>
  <si>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</si>
  <si>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</si>
  <si>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</si>
  <si>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</si>
  <si>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</si>
  <si>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</si>
  <si>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</si>
  <si>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</si>
  <si>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</si>
  <si>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</si>
  <si>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</si>
  <si>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</si>
  <si>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</si>
  <si>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</si>
  <si>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</si>
  <si>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</si>
  <si>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</si>
  <si>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</si>
  <si>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</si>
  <si>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</si>
  <si>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</si>
  <si>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</si>
  <si>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</si>
  <si>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</si>
  <si>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</si>
  <si>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</si>
  <si>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</si>
  <si>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</si>
  <si>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</si>
  <si>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</si>
  <si>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</si>
  <si>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</si>
  <si>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</si>
  <si>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</si>
  <si>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</si>
  <si>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</si>
  <si>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</si>
  <si>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</si>
  <si>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</si>
  <si>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</si>
  <si>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</si>
  <si>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</si>
  <si>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</si>
  <si>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</si>
  <si>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</si>
  <si>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</si>
  <si>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</si>
  <si>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</si>
  <si>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</si>
  <si>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</si>
  <si>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</si>
  <si>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</si>
  <si>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</si>
  <si>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</si>
  <si>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</si>
  <si>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</si>
  <si>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</si>
  <si>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</si>
  <si>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</si>
  <si>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</si>
  <si>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</si>
  <si>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</si>
  <si>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</si>
  <si>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</si>
  <si>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</si>
  <si>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</si>
  <si>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</si>
  <si>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</si>
  <si>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</si>
  <si>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</si>
  <si>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</si>
  <si>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</si>
  <si>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</si>
  <si>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</si>
  <si>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</si>
  <si>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</si>
  <si>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</si>
  <si>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</si>
  <si>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</si>
  <si>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</si>
  <si>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</si>
  <si>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</si>
  <si>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</si>
  <si>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</si>
  <si>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</si>
  <si>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</si>
  <si>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</si>
  <si>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</si>
  <si>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</si>
  <si>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</si>
  <si>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</si>
  <si>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</si>
  <si>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</si>
  <si>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</si>
  <si>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</si>
  <si>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</si>
  <si>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</si>
  <si>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</si>
  <si>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</si>
  <si>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</si>
  <si>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</si>
  <si>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</si>
  <si>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</si>
  <si>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</si>
  <si>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</si>
  <si>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</si>
  <si>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</si>
  <si>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</si>
  <si>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</si>
  <si>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</si>
  <si>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</si>
  <si>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</si>
  <si>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</si>
  <si>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</si>
  <si>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</si>
  <si>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</si>
  <si>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</si>
  <si>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</si>
  <si>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</si>
  <si>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</si>
  <si>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</si>
  <si>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</si>
  <si>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</si>
  <si>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</si>
  <si>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</si>
  <si>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</si>
  <si>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</si>
  <si>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</si>
  <si>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</si>
  <si>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</si>
  <si>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</si>
  <si>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</si>
  <si>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</si>
  <si>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</si>
  <si>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</si>
  <si>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</si>
  <si>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</si>
  <si>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</si>
  <si>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</si>
  <si>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</si>
  <si>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</si>
  <si>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</si>
  <si>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</si>
  <si>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</si>
  <si>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</si>
  <si>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</si>
  <si>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</si>
  <si>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</si>
  <si>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</si>
  <si>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</si>
  <si>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</si>
  <si>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</si>
  <si>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</si>
  <si>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</si>
  <si>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</si>
  <si>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</si>
  <si>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</si>
  <si>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</si>
  <si>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</si>
  <si>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</si>
  <si>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</si>
  <si>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</si>
  <si>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</si>
  <si>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</si>
  <si>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</si>
  <si>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</si>
  <si>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</si>
  <si>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</si>
  <si>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</si>
  <si>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</si>
  <si>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</si>
  <si>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</si>
  <si>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</si>
  <si>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</si>
  <si>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</si>
  <si>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</si>
  <si>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</si>
  <si>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</si>
  <si>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</si>
  <si>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</si>
  <si>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</si>
  <si>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</si>
  <si>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</si>
  <si>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</si>
  <si>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</si>
  <si>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</si>
  <si>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</si>
  <si>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</si>
  <si>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</si>
  <si>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</si>
  <si>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</si>
  <si>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</si>
  <si>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</si>
  <si>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</si>
  <si>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</si>
  <si>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</si>
  <si>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</si>
  <si>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</si>
  <si>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</si>
  <si>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</si>
  <si>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</si>
  <si>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</si>
  <si>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</si>
  <si>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</si>
  <si>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</si>
  <si>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</si>
  <si>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</si>
  <si>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</si>
  <si>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</si>
  <si>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</si>
  <si>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</si>
  <si>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</si>
  <si>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</si>
  <si>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</si>
  <si>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</si>
  <si>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</si>
  <si>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</si>
  <si>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</si>
  <si>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</si>
  <si>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</si>
  <si>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</si>
  <si>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</si>
  <si>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</si>
  <si>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</si>
  <si>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</si>
  <si>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</si>
  <si>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</si>
  <si>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</si>
  <si>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</si>
  <si>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</si>
  <si>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</si>
  <si>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</si>
  <si>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</si>
  <si>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</si>
  <si>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</si>
  <si>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</si>
  <si>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</si>
  <si>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</si>
  <si>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</si>
  <si>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</si>
  <si>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</si>
  <si>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</si>
  <si>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</si>
  <si>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</si>
  <si>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</si>
  <si>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</si>
  <si>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</si>
  <si>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</si>
  <si>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</si>
  <si>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</si>
  <si>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</si>
  <si>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</si>
  <si>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</si>
  <si>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</si>
  <si>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</si>
  <si>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</si>
  <si>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</si>
  <si>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</si>
  <si>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</si>
  <si>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</si>
  <si>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</si>
  <si>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</si>
  <si>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</si>
  <si>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</si>
  <si>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</si>
  <si>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</si>
  <si>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</si>
  <si>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</si>
  <si>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</si>
  <si>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</si>
  <si>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</si>
  <si>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</si>
  <si>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</si>
  <si>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</si>
  <si>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</si>
  <si>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</si>
  <si>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</si>
  <si>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</si>
  <si>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</si>
  <si>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</si>
  <si>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</si>
  <si>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</si>
  <si>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</si>
  <si>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</si>
  <si>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</si>
  <si>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</si>
  <si>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</si>
  <si>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</si>
  <si>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</si>
  <si>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</si>
  <si>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</si>
  <si>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</si>
  <si>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</si>
  <si>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</si>
  <si>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</si>
  <si>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</si>
  <si>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</si>
  <si>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</si>
  <si>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</si>
  <si>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</si>
  <si>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</si>
  <si>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</si>
  <si>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</si>
  <si>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</si>
  <si>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</si>
  <si>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</si>
  <si>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</si>
  <si>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</si>
  <si>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</si>
  <si>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</si>
  <si>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</si>
  <si>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</si>
  <si>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</si>
  <si>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</si>
  <si>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</si>
  <si>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</si>
  <si>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</si>
  <si>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</si>
  <si>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</si>
  <si>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</si>
  <si>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</si>
  <si>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</si>
  <si>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</si>
  <si>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</si>
  <si>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</si>
  <si>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</si>
  <si>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</si>
  <si>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</si>
  <si>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</si>
  <si>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</si>
  <si>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</si>
  <si>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</si>
  <si>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</si>
  <si>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</si>
  <si>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</si>
  <si>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</si>
  <si>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</si>
  <si>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</si>
  <si>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</si>
  <si>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</si>
  <si>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</si>
  <si>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</si>
  <si>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</si>
  <si>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</si>
  <si>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</si>
  <si>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</si>
  <si>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</si>
  <si>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</si>
  <si>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</si>
  <si>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</si>
  <si>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</si>
  <si>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</si>
  <si>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</si>
  <si>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</si>
  <si>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</si>
  <si>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</si>
  <si>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</si>
  <si>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</si>
  <si>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</si>
  <si>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</si>
  <si>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</si>
  <si>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</si>
  <si>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</si>
  <si>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</si>
  <si>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</si>
  <si>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</si>
  <si>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</si>
  <si>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</si>
  <si>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</si>
  <si>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</si>
  <si>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</si>
  <si>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</si>
  <si>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</si>
  <si>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</si>
  <si>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</si>
  <si>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</si>
  <si>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</si>
  <si>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</si>
  <si>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</si>
  <si>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</si>
  <si>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</si>
  <si>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</si>
  <si>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</si>
  <si>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</si>
  <si>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</si>
  <si>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</si>
  <si>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</si>
  <si>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</si>
  <si>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</si>
  <si>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</si>
  <si>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</si>
  <si>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</si>
  <si>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</si>
  <si>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</si>
  <si>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</si>
  <si>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</si>
  <si>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</si>
  <si>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</si>
  <si>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</si>
  <si>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</si>
  <si>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</si>
  <si>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</si>
  <si>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</si>
  <si>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</si>
  <si>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</si>
  <si>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</si>
  <si>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</si>
  <si>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</si>
  <si>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</si>
  <si>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</si>
  <si>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</si>
  <si>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</si>
  <si>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</si>
  <si>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</si>
  <si>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</si>
  <si>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</si>
  <si>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</si>
  <si>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</si>
  <si>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</si>
  <si>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</si>
  <si>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</si>
  <si>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</si>
  <si>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</si>
  <si>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</si>
  <si>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</si>
  <si>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</si>
  <si>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</si>
  <si>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</si>
  <si>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</si>
  <si>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</si>
  <si>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</si>
  <si>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</si>
  <si>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</si>
  <si>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</si>
  <si>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</si>
  <si>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</si>
  <si>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</si>
  <si>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</si>
  <si>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</si>
  <si>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</si>
  <si>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</si>
  <si>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</si>
  <si>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</si>
  <si>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</si>
  <si>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</si>
  <si>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</si>
  <si>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</si>
  <si>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</si>
  <si>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</si>
  <si>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</si>
  <si>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</si>
  <si>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</si>
  <si>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</si>
  <si>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</si>
  <si>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</si>
  <si>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</si>
  <si>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</si>
  <si>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</si>
  <si>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</si>
  <si>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</si>
  <si>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</si>
  <si>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</si>
  <si>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</si>
  <si>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</si>
  <si>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</si>
  <si>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</si>
  <si>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</si>
  <si>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</si>
  <si>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</si>
  <si>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</si>
  <si>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</si>
  <si>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</si>
  <si>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</si>
  <si>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</si>
  <si>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</si>
  <si>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</si>
  <si>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</si>
  <si>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</si>
  <si>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</si>
  <si>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</si>
  <si>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</si>
  <si>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</si>
  <si>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</si>
  <si>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</si>
  <si>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</si>
  <si>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</si>
  <si>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</si>
  <si>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</si>
  <si>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</si>
  <si>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</si>
  <si>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</si>
  <si>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</si>
  <si>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</si>
  <si>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</si>
  <si>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</si>
  <si>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</si>
  <si>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</si>
  <si>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</si>
  <si>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</si>
  <si>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</si>
  <si>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</si>
  <si>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</si>
  <si>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</si>
  <si>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</si>
  <si>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</si>
  <si>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</si>
  <si>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</si>
  <si>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</si>
  <si>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</si>
  <si>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</si>
  <si>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</si>
  <si>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</si>
  <si>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</si>
  <si>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</si>
  <si>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</si>
  <si>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</si>
  <si>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</si>
  <si>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</si>
  <si>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</si>
  <si>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</si>
  <si>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</si>
  <si>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</si>
  <si>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</si>
  <si>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</si>
  <si>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</si>
  <si>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</si>
  <si>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</si>
  <si>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</si>
  <si>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</si>
  <si>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</si>
  <si>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</si>
  <si>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</si>
  <si>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</si>
  <si>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</si>
  <si>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</si>
  <si>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</si>
  <si>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</si>
  <si>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</si>
  <si>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</si>
  <si>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</si>
  <si>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</si>
  <si>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</si>
  <si>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</si>
  <si>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</si>
  <si>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</si>
  <si>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</si>
  <si>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</si>
  <si>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</si>
  <si>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</si>
  <si>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</si>
  <si>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</si>
  <si>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</si>
  <si>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</si>
  <si>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</si>
  <si>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</si>
  <si>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</si>
  <si>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</si>
  <si>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</si>
  <si>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</si>
  <si>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</si>
  <si>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</si>
  <si>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</si>
  <si>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</si>
  <si>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</si>
  <si>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</si>
  <si>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</si>
  <si>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</si>
  <si>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</si>
  <si>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</si>
  <si>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</si>
  <si>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</si>
  <si>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</si>
  <si>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</si>
  <si>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</si>
  <si>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</si>
  <si>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</si>
  <si>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</si>
  <si>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</si>
  <si>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</si>
  <si>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</si>
  <si>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</si>
  <si>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</si>
  <si>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</si>
  <si>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</si>
  <si>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</si>
  <si>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</si>
  <si>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</si>
  <si>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</si>
  <si>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</si>
  <si>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</si>
  <si>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</si>
  <si>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</si>
  <si>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</si>
  <si>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</si>
  <si>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</si>
  <si>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</si>
  <si>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</si>
  <si>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</si>
  <si>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</si>
  <si>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</si>
  <si>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</si>
  <si>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</si>
  <si>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</si>
  <si>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</si>
  <si>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</si>
  <si>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</si>
  <si>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</si>
  <si>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</si>
  <si>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</si>
  <si>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</si>
  <si>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</si>
  <si>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</si>
  <si>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</si>
  <si>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</si>
  <si>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</si>
  <si>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</si>
  <si>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</si>
  <si>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</si>
  <si>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</si>
  <si>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</si>
  <si>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</si>
  <si>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</si>
  <si>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</si>
  <si>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</si>
  <si>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</si>
  <si>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</si>
  <si>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</si>
  <si>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</si>
  <si>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</si>
  <si>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</si>
  <si>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</si>
  <si>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</si>
  <si>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</si>
  <si>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</si>
  <si>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</si>
  <si>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</si>
  <si>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</si>
  <si>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</si>
  <si>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</si>
  <si>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</si>
  <si>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</si>
  <si>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</si>
  <si>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</si>
  <si>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</si>
  <si>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</si>
  <si>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</si>
  <si>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</si>
  <si>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</si>
  <si>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</si>
  <si>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</si>
  <si>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</si>
  <si>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</si>
  <si>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</si>
  <si>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</si>
  <si>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</si>
  <si>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</si>
  <si>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</si>
  <si>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</si>
  <si>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</si>
  <si>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</si>
  <si>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</si>
  <si>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</si>
  <si>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</si>
  <si>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</si>
  <si>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</si>
  <si>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</si>
  <si>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</si>
  <si>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</si>
  <si>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</si>
  <si>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</si>
  <si>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</si>
  <si>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</si>
  <si>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</si>
  <si>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</si>
  <si>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</si>
  <si>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</si>
  <si>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</si>
  <si>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</si>
  <si>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</si>
  <si>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</si>
  <si>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</si>
  <si>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</si>
  <si>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</si>
  <si>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</si>
  <si>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</si>
  <si>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</si>
  <si>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</si>
  <si>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</si>
  <si>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</si>
  <si>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</si>
  <si>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</si>
  <si>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</si>
  <si>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</si>
  <si>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</si>
  <si>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</si>
  <si>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</si>
  <si>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</si>
  <si>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</si>
  <si>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</si>
  <si>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</si>
  <si>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</si>
  <si>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</si>
  <si>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</si>
  <si>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</si>
  <si>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</si>
  <si>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</si>
  <si>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</si>
  <si>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</si>
  <si>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</si>
  <si>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</si>
  <si>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</si>
  <si>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</si>
  <si>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</si>
  <si>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</si>
  <si>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</si>
  <si>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</si>
  <si>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</si>
  <si>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</si>
  <si>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</si>
  <si>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</si>
  <si>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</si>
  <si>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</si>
  <si>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</si>
  <si>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</si>
  <si>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</si>
  <si>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</si>
  <si>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</si>
  <si>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</si>
  <si>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</si>
  <si>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</si>
  <si>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</si>
  <si>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</si>
  <si>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</si>
  <si>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</si>
  <si>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</si>
  <si>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</si>
  <si>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</si>
  <si>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</si>
  <si>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</si>
  <si>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</si>
  <si>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</si>
  <si>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</si>
  <si>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</si>
  <si>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</si>
  <si>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</si>
  <si>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</si>
  <si>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</si>
  <si>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</si>
  <si>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</si>
  <si>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</si>
  <si>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</si>
  <si>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</si>
  <si>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</si>
  <si>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</si>
  <si>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</si>
  <si>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</si>
  <si>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</si>
  <si>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</si>
  <si>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</si>
  <si>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</si>
  <si>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</si>
  <si>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</si>
  <si>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</si>
  <si>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</si>
  <si>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</si>
  <si>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</si>
  <si>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</si>
  <si>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</si>
  <si>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</si>
  <si>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</si>
  <si>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</si>
  <si>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</si>
  <si>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</si>
  <si>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</si>
  <si>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</si>
  <si>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</si>
  <si>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</si>
  <si>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</si>
  <si>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</si>
  <si>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</si>
  <si>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</si>
  <si>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</si>
  <si>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</si>
  <si>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</si>
  <si>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</si>
  <si>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</si>
  <si>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</si>
  <si>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</si>
  <si>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</si>
  <si>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</si>
  <si>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</si>
  <si>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</si>
  <si>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</si>
  <si>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</si>
  <si>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</si>
  <si>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</si>
  <si>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</si>
  <si>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</si>
  <si>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</si>
  <si>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</si>
  <si>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</si>
  <si>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</si>
  <si>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</si>
  <si>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</si>
  <si>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</si>
  <si>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</si>
  <si>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</si>
  <si>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</si>
  <si>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</si>
  <si>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</si>
  <si>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</si>
  <si>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</si>
  <si>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</si>
  <si>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</si>
  <si>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</si>
  <si>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</si>
  <si>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</si>
  <si>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</si>
  <si>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</si>
  <si>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</si>
  <si>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</si>
  <si>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</si>
  <si>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</si>
  <si>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</si>
  <si>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</si>
  <si>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</si>
  <si>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</si>
  <si>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</si>
  <si>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</si>
  <si>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</si>
  <si>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</si>
  <si>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</si>
  <si>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</si>
  <si>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</si>
  <si>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</si>
  <si>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</si>
  <si>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</si>
  <si>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</si>
  <si>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</si>
  <si>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</si>
  <si>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</si>
  <si>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</si>
  <si>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</si>
  <si>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</si>
  <si>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</si>
  <si>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</si>
  <si>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</si>
  <si>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</si>
  <si>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</si>
  <si>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</si>
  <si>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</si>
  <si>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</si>
  <si>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</si>
  <si>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</si>
  <si>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</si>
  <si>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</si>
  <si>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</si>
  <si>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</si>
  <si>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</si>
  <si>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</si>
  <si>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</si>
  <si>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</si>
  <si>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</si>
  <si>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</si>
  <si>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</si>
  <si>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</si>
  <si>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</si>
  <si>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</si>
  <si>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</si>
  <si>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</si>
  <si>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</si>
  <si>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</si>
  <si>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</si>
  <si>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</si>
  <si>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</si>
  <si>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</si>
  <si>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</si>
  <si>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</si>
  <si>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</si>
  <si>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</si>
  <si>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</si>
  <si>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</si>
  <si>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</si>
  <si>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</si>
  <si>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</si>
  <si>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</si>
  <si>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</si>
  <si>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</si>
  <si>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</si>
  <si>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</si>
  <si>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</si>
  <si>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</si>
  <si>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</si>
  <si>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</si>
  <si>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</si>
  <si>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</si>
  <si>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</si>
  <si>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</si>
  <si>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</si>
  <si>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</si>
  <si>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</si>
  <si>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</si>
  <si>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</si>
  <si>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</si>
  <si>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</si>
  <si>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</si>
  <si>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</si>
  <si>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</si>
  <si>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</si>
  <si>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</si>
  <si>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</si>
  <si>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</si>
  <si>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</si>
  <si>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</si>
  <si>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</si>
  <si>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</si>
  <si>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</si>
  <si>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</si>
  <si>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</si>
  <si>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</si>
  <si>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</si>
  <si>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</si>
  <si>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</si>
  <si>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</si>
  <si>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</si>
  <si>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</si>
  <si>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</si>
  <si>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</si>
  <si>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</si>
  <si>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</si>
  <si>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</si>
  <si>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</si>
  <si>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</si>
  <si>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</si>
  <si>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</si>
  <si>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</si>
  <si>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</si>
  <si>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</si>
  <si>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</si>
  <si>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</si>
  <si>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</si>
  <si>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</si>
  <si>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</si>
  <si>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</si>
  <si>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</si>
  <si>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</si>
  <si>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</si>
  <si>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</si>
  <si>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</si>
  <si>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</si>
  <si>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</si>
  <si>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</si>
  <si>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</si>
  <si>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</si>
  <si>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</si>
  <si>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</si>
  <si>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</si>
  <si>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</si>
  <si>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</si>
  <si>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</si>
  <si>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</si>
  <si>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</si>
  <si>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</si>
  <si>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</si>
  <si>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</si>
  <si>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</si>
  <si>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</si>
  <si>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</si>
  <si>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</si>
  <si>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</si>
  <si>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</si>
  <si>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</si>
  <si>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</si>
  <si>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</si>
  <si>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</si>
  <si>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</si>
  <si>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</si>
  <si>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</si>
  <si>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</si>
  <si>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</si>
  <si>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</si>
  <si>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</si>
  <si>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</si>
  <si>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</si>
  <si>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</si>
  <si>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</si>
  <si>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</si>
  <si>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</si>
  <si>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</si>
  <si>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</si>
  <si>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</si>
  <si>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</si>
  <si>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</si>
  <si>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</si>
  <si>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</si>
  <si>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</si>
  <si>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</si>
  <si>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</si>
  <si>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</si>
  <si>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</si>
  <si>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</si>
  <si>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</si>
  <si>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</si>
  <si>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</si>
  <si>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</si>
  <si>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</si>
  <si>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</si>
  <si>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</si>
  <si>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</si>
  <si>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</si>
  <si>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</si>
  <si>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</si>
  <si>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</si>
  <si>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</si>
  <si>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</si>
  <si>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</si>
  <si>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</si>
  <si>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</si>
  <si>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</si>
  <si>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</si>
  <si>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</si>
  <si>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</si>
  <si>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</si>
  <si>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</si>
  <si>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</si>
  <si>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</si>
  <si>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</si>
  <si>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</si>
  <si>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</si>
  <si>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</si>
  <si>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</si>
  <si>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</si>
  <si>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</si>
  <si>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</si>
  <si>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</si>
  <si>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</si>
  <si>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</si>
  <si>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</si>
  <si>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</si>
  <si>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</si>
  <si>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</si>
  <si>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</si>
  <si>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</si>
  <si>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</si>
  <si>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</si>
  <si>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</si>
  <si>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</si>
  <si>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</si>
  <si>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</si>
  <si>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</si>
  <si>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</si>
  <si>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</si>
  <si>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</si>
  <si>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</si>
  <si>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</si>
  <si>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</si>
  <si>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</si>
  <si>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</si>
  <si>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</si>
  <si>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</si>
  <si>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</si>
  <si>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</si>
  <si>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</si>
  <si>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</si>
  <si>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</si>
  <si>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</si>
  <si>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</si>
  <si>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</si>
  <si>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</si>
  <si>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</si>
  <si>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</si>
  <si>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</si>
  <si>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</si>
  <si>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</si>
  <si>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</si>
  <si>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</si>
  <si>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</si>
  <si>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</si>
  <si>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</si>
  <si>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</si>
  <si>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</si>
  <si>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</si>
  <si>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</si>
  <si>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</si>
  <si>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</si>
  <si>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</si>
  <si>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</si>
  <si>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</si>
  <si>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</si>
  <si>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</si>
  <si>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</si>
  <si>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</si>
  <si>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</si>
  <si>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</si>
  <si>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</si>
  <si>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</si>
  <si>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</si>
  <si>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</si>
  <si>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</si>
  <si>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</si>
  <si>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</si>
  <si>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</si>
  <si>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</si>
  <si>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</si>
  <si>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</si>
  <si>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</si>
  <si>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</si>
  <si>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</si>
  <si>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</si>
  <si>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</si>
  <si>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</si>
  <si>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</si>
  <si>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</si>
  <si>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</si>
  <si>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</si>
  <si>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</si>
  <si>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</si>
  <si>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</si>
  <si>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</si>
  <si>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</si>
  <si>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</si>
  <si>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</si>
  <si>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</si>
  <si>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</si>
  <si>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</si>
  <si>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</si>
  <si>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</si>
  <si>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</si>
  <si>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</si>
  <si>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</si>
  <si>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</si>
  <si>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</si>
  <si>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</si>
  <si>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</si>
  <si>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</si>
  <si>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</si>
  <si>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</si>
  <si>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</si>
  <si>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</si>
  <si>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</si>
  <si>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</si>
  <si>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</si>
  <si>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</si>
  <si>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</si>
  <si>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</si>
  <si>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</si>
  <si>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</si>
  <si>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</si>
  <si>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</si>
  <si>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</si>
  <si>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</si>
  <si>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</si>
  <si>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</si>
  <si>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</si>
  <si>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</si>
  <si>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</si>
  <si>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</si>
  <si>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</si>
  <si>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</si>
  <si>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</si>
  <si>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</si>
  <si>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</si>
  <si>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</si>
  <si>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</si>
  <si>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</si>
  <si>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</si>
  <si>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</si>
  <si>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</si>
  <si>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</si>
  <si>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</si>
  <si>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</si>
  <si>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</si>
  <si>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</si>
  <si>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</si>
  <si>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</si>
  <si>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</si>
  <si>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</si>
  <si>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</si>
  <si>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</si>
  <si>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</si>
  <si>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</si>
  <si>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</si>
  <si>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</si>
  <si>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</si>
  <si>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</si>
  <si>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</si>
  <si>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</si>
  <si>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</si>
  <si>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</si>
  <si>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</si>
  <si>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</si>
  <si>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</si>
  <si>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</si>
  <si>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</si>
  <si>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</si>
  <si>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</si>
  <si>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</si>
  <si>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</si>
  <si>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</si>
  <si>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</si>
  <si>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</si>
  <si>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</si>
  <si>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</si>
  <si>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</si>
  <si>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</si>
  <si>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</si>
  <si>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</si>
  <si>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</si>
  <si>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</si>
  <si>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</si>
  <si>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</si>
  <si>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</si>
  <si>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</si>
  <si>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</si>
  <si>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</si>
  <si>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</si>
  <si>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</si>
  <si>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</si>
  <si>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</si>
  <si>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</si>
  <si>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</si>
  <si>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</si>
  <si>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</si>
  <si>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</si>
  <si>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</si>
  <si>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</si>
  <si>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</si>
  <si>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</si>
  <si>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</si>
  <si>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</si>
  <si>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</si>
  <si>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</si>
  <si>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</si>
  <si>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</si>
  <si>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</si>
  <si>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</si>
  <si>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</si>
  <si>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</si>
  <si>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</si>
  <si>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</si>
  <si>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</si>
  <si>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</si>
  <si>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</si>
  <si>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</si>
  <si>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</si>
  <si>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</si>
  <si>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</si>
  <si>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</si>
  <si>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</si>
  <si>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</si>
  <si>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</si>
  <si>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</si>
  <si>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</si>
  <si>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</si>
  <si>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</si>
  <si>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</si>
  <si>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</si>
  <si>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</si>
  <si>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</si>
  <si>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</si>
  <si>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</si>
  <si>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</si>
  <si>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</si>
  <si>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</si>
  <si>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</si>
  <si>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</si>
  <si>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</si>
  <si>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</si>
  <si>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</si>
  <si>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</si>
  <si>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</si>
  <si>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</si>
  <si>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</si>
  <si>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</si>
  <si>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</si>
  <si>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</si>
  <si>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</si>
  <si>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</si>
  <si>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</si>
  <si>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</si>
  <si>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</si>
  <si>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</si>
  <si>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</si>
  <si>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</si>
  <si>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</si>
  <si>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</si>
  <si>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</si>
  <si>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</si>
  <si>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</si>
  <si>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</si>
  <si>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</si>
  <si>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</si>
  <si>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</si>
  <si>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</si>
  <si>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</si>
  <si>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</si>
  <si>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</si>
  <si>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</si>
  <si>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</si>
  <si>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</si>
  <si>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</si>
  <si>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</si>
  <si>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</si>
  <si>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</si>
  <si>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</si>
  <si>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</si>
  <si>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</si>
  <si>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</si>
  <si>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</si>
  <si>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</si>
  <si>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</si>
  <si>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</si>
  <si>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</si>
  <si>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</si>
  <si>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</si>
  <si>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</si>
  <si>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</si>
  <si>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</si>
  <si>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</si>
  <si>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</si>
  <si>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</si>
  <si>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</si>
  <si>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</si>
  <si>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</si>
  <si>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</si>
  <si>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</si>
  <si>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</si>
  <si>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</si>
  <si>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</si>
  <si>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</si>
  <si>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</si>
  <si>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</si>
  <si>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</si>
  <si>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</si>
  <si>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</si>
  <si>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</si>
  <si>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</si>
  <si>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</si>
  <si>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</si>
  <si>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</si>
  <si>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</si>
  <si>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</si>
  <si>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</si>
  <si>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</si>
  <si>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</si>
  <si>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</si>
  <si>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</si>
  <si>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</si>
  <si>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</si>
  <si>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</si>
  <si>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</si>
  <si>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</si>
  <si>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</si>
  <si>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</si>
  <si>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</si>
  <si>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</si>
  <si>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</si>
  <si>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</si>
  <si>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</si>
  <si>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</si>
  <si>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</si>
  <si>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</si>
  <si>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</si>
  <si>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</si>
  <si>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</si>
  <si>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</si>
  <si>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</si>
  <si>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</si>
  <si>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</si>
  <si>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</si>
  <si>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</si>
  <si>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</si>
  <si>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</si>
  <si>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</si>
  <si>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</si>
  <si>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</si>
  <si>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</si>
  <si>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</si>
  <si>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</si>
  <si>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</si>
  <si>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</si>
  <si>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</si>
  <si>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</si>
  <si>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</si>
  <si>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</si>
  <si>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</si>
  <si>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</si>
  <si>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</si>
  <si>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</si>
  <si>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</si>
  <si>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</si>
  <si>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</si>
  <si>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</si>
  <si>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</si>
  <si>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</si>
  <si>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</si>
  <si>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</si>
  <si>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</si>
  <si>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</si>
  <si>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</si>
  <si>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</si>
  <si>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</si>
  <si>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</si>
  <si>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</si>
  <si>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</si>
  <si>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</si>
  <si>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</si>
  <si>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</si>
  <si>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</si>
  <si>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</si>
  <si>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</si>
  <si>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</si>
  <si>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</si>
  <si>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</si>
  <si>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</si>
  <si>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</si>
  <si>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</si>
  <si>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</si>
  <si>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</si>
  <si>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</si>
  <si>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</si>
  <si>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</si>
  <si>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</si>
  <si>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</si>
  <si>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</si>
  <si>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</si>
  <si>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</si>
  <si>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</si>
  <si>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</si>
  <si>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</si>
  <si>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</si>
  <si>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</si>
  <si>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</si>
  <si>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</si>
  <si>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</si>
  <si>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</si>
  <si>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</si>
  <si>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</si>
  <si>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</si>
  <si>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</si>
  <si>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</si>
  <si>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</si>
  <si>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</si>
  <si>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</si>
  <si>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</si>
  <si>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</si>
  <si>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</si>
  <si>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</si>
  <si>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</si>
  <si>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</si>
  <si>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</si>
  <si>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</si>
  <si>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</si>
  <si>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</si>
  <si>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</si>
  <si>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</si>
  <si>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</si>
  <si>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</si>
  <si>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</si>
  <si>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</si>
  <si>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</si>
  <si>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</si>
  <si>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</si>
  <si>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</si>
  <si>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</si>
  <si>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</si>
  <si>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</si>
  <si>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</si>
  <si>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</si>
  <si>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</si>
  <si>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</si>
  <si>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</si>
  <si>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</si>
  <si>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</si>
  <si>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</si>
  <si>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</si>
  <si>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</si>
  <si>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</si>
  <si>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</si>
  <si>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</si>
  <si>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</si>
  <si>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</si>
  <si>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</si>
  <si>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</si>
  <si>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</si>
  <si>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</si>
  <si>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</si>
  <si>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</si>
  <si>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</si>
  <si>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</si>
  <si>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</si>
  <si>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</si>
  <si>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</si>
  <si>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</si>
  <si>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</si>
  <si>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</si>
  <si>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</si>
  <si>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</si>
  <si>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</si>
  <si>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</si>
  <si>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</si>
  <si>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</si>
  <si>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</si>
  <si>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</si>
  <si>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</si>
  <si>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</si>
  <si>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</si>
  <si>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</si>
  <si>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</si>
  <si>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</si>
  <si>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</si>
  <si>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</si>
  <si>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</si>
  <si>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</si>
  <si>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</si>
  <si>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</si>
  <si>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</si>
  <si>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</si>
  <si>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</si>
  <si>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</si>
  <si>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</si>
  <si>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</si>
  <si>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</si>
  <si>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</si>
  <si>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</si>
  <si>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</si>
  <si>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</si>
  <si>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</si>
  <si>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</si>
  <si>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</si>
  <si>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</si>
  <si>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</si>
  <si>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</si>
  <si>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</si>
  <si>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</si>
  <si>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</si>
  <si>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</si>
  <si>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</si>
  <si>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</si>
  <si>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</si>
  <si>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</si>
  <si>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</si>
  <si>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</si>
  <si>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</si>
  <si>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</si>
  <si>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</si>
  <si>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</si>
  <si>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</si>
  <si>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</si>
  <si>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</si>
  <si>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</si>
  <si>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</si>
  <si>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</si>
  <si>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</si>
  <si>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</si>
  <si>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</si>
  <si>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</si>
  <si>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</si>
  <si>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</si>
  <si>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</si>
  <si>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</si>
  <si>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</si>
  <si>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</si>
  <si>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</si>
  <si>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</si>
  <si>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</si>
  <si>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</si>
  <si>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</si>
  <si>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</si>
  <si>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</si>
  <si>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</si>
  <si>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</si>
  <si>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</si>
  <si>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</si>
  <si>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</si>
  <si>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</si>
  <si>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</si>
  <si>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</si>
  <si>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</si>
  <si>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</si>
  <si>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</si>
  <si>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</si>
  <si>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</si>
  <si>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</si>
  <si>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</si>
  <si>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</si>
  <si>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</si>
  <si>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</si>
  <si>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</si>
  <si>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</si>
  <si>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</si>
  <si>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</si>
  <si>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</si>
  <si>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</si>
  <si>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</si>
  <si>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</si>
  <si>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</si>
  <si>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</si>
  <si>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</si>
  <si>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</si>
  <si>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</si>
  <si>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</si>
  <si>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</si>
  <si>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</si>
  <si>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</si>
  <si>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</si>
  <si>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</si>
  <si>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</si>
  <si>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</si>
  <si>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</si>
  <si>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</si>
  <si>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</si>
  <si>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</si>
  <si>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</si>
  <si>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</si>
  <si>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</si>
  <si>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</si>
  <si>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</si>
  <si>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</si>
  <si>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</si>
  <si>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</si>
  <si>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</si>
  <si>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</si>
  <si>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</si>
  <si>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</si>
  <si>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</si>
  <si>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</si>
  <si>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</si>
  <si>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</si>
  <si>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</si>
  <si>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</si>
  <si>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</si>
  <si>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</si>
  <si>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</si>
  <si>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</si>
  <si>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</si>
  <si>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</si>
  <si>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</si>
  <si>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</si>
  <si>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</si>
  <si>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</si>
  <si>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</si>
  <si>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</si>
  <si>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</si>
  <si>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</si>
  <si>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</si>
  <si>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</si>
  <si>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</si>
  <si>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</si>
  <si>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</si>
  <si>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</si>
  <si>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</si>
  <si>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</si>
  <si>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</si>
  <si>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</si>
  <si>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</si>
  <si>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</si>
  <si>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</si>
  <si>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</si>
  <si>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</si>
  <si>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</si>
  <si>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</si>
  <si>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</si>
  <si>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</si>
  <si>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</si>
  <si>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</si>
  <si>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</si>
  <si>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</si>
  <si>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</si>
  <si>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</si>
  <si>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</si>
  <si>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</si>
  <si>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</si>
  <si>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</si>
  <si>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</si>
  <si>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</si>
  <si>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</si>
  <si>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</si>
  <si>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</si>
  <si>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</si>
  <si>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</si>
  <si>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</si>
  <si>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</si>
  <si>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</si>
  <si>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</si>
  <si>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</si>
  <si>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</si>
  <si>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</si>
  <si>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</si>
  <si>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</si>
  <si>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</si>
  <si>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</si>
  <si>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</si>
  <si>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</si>
  <si>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</si>
  <si>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</si>
  <si>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</si>
  <si>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</si>
  <si>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</si>
  <si>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</si>
  <si>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</si>
  <si>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</si>
  <si>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</si>
  <si>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</si>
  <si>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</si>
  <si>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</si>
  <si>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</si>
  <si>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</si>
  <si>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</si>
  <si>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</si>
  <si>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</si>
  <si>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</si>
  <si>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</si>
  <si>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</si>
  <si>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</si>
  <si>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</si>
  <si>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</si>
  <si>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</si>
  <si>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</si>
  <si>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</si>
  <si>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</si>
  <si>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</si>
  <si>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</si>
  <si>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</si>
  <si>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</si>
  <si>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</si>
  <si>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</si>
  <si>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</si>
  <si>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</si>
  <si>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</si>
  <si>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</si>
  <si>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</si>
  <si>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</si>
  <si>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</si>
  <si>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</si>
  <si>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</si>
  <si>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</si>
  <si>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</si>
  <si>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</si>
  <si>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</si>
  <si>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</si>
  <si>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</si>
  <si>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</si>
  <si>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</si>
  <si>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</si>
  <si>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</si>
  <si>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</si>
  <si>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</si>
  <si>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</si>
  <si>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</si>
  <si>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</si>
  <si>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</si>
  <si>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</si>
  <si>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</si>
  <si>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</si>
  <si>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</si>
  <si>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</si>
  <si>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</si>
  <si>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</si>
  <si>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</si>
  <si>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</si>
  <si>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</si>
  <si>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</si>
  <si>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</si>
  <si>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</si>
  <si>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</si>
  <si>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</si>
  <si>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</si>
  <si>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</si>
  <si>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</si>
  <si>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</si>
  <si>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</si>
  <si>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</si>
  <si>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</si>
  <si>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</si>
  <si>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</si>
  <si>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</si>
  <si>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</si>
  <si>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</si>
  <si>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</si>
  <si>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</si>
  <si>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</si>
  <si>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</si>
  <si>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</si>
  <si>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</si>
  <si>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</si>
  <si>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</si>
  <si>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</si>
  <si>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</si>
  <si>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</si>
  <si>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</si>
  <si>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</si>
  <si>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</si>
  <si>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</si>
  <si>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</si>
  <si>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</si>
  <si>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</si>
  <si>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</si>
  <si>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</si>
  <si>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</si>
  <si>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</si>
  <si>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</si>
  <si>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</si>
  <si>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</si>
  <si>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</si>
  <si>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</si>
  <si>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</si>
  <si>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</si>
  <si>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</si>
  <si>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</si>
  <si>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</si>
  <si>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</si>
  <si>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</si>
  <si>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</si>
  <si>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</si>
  <si>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</si>
  <si>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</si>
  <si>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</si>
  <si>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</si>
  <si>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</si>
  <si>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</si>
  <si>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</si>
  <si>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</si>
  <si>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</si>
  <si>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</si>
  <si>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</si>
  <si>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</si>
  <si>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</si>
  <si>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</si>
  <si>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</si>
  <si>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</si>
  <si>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</si>
  <si>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</si>
  <si>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</si>
  <si>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</si>
  <si>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</si>
  <si>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</si>
  <si>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</si>
  <si>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</si>
  <si>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</si>
  <si>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</si>
  <si>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</si>
  <si>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</si>
  <si>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</si>
  <si>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</si>
  <si>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</si>
  <si>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</si>
  <si>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</si>
  <si>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</si>
  <si>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</si>
  <si>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</si>
  <si>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</si>
  <si>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</si>
  <si>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</si>
  <si>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</si>
  <si>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</si>
  <si>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</si>
  <si>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</si>
  <si>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</si>
  <si>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</si>
  <si>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</si>
  <si>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</si>
  <si>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</si>
  <si>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</si>
  <si>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</si>
  <si>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</si>
  <si>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</si>
  <si>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</si>
  <si>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</si>
  <si>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</si>
  <si>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</si>
  <si>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</si>
  <si>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</si>
  <si>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</si>
  <si>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</si>
  <si>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</si>
  <si>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</si>
  <si>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</si>
  <si>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</si>
  <si>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</si>
  <si>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</si>
  <si>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</si>
  <si>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</si>
  <si>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</si>
  <si>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</si>
  <si>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</si>
  <si>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</si>
  <si>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</si>
  <si>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</si>
  <si>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</si>
  <si>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</si>
  <si>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</si>
  <si>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</si>
  <si>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</si>
  <si>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</si>
  <si>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</si>
  <si>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</si>
  <si>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</si>
  <si>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</si>
  <si>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</si>
  <si>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</si>
  <si>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</si>
  <si>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</si>
  <si>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</si>
  <si>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</si>
  <si>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</si>
  <si>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</si>
  <si>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</si>
  <si>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</si>
  <si>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</si>
  <si>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</si>
  <si>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</si>
  <si>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</si>
  <si>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</si>
  <si>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</si>
  <si>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</si>
  <si>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</si>
  <si>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</si>
  <si>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</si>
  <si>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</si>
  <si>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</si>
  <si>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</si>
  <si>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</si>
  <si>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</si>
  <si>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</si>
  <si>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</si>
  <si>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</si>
  <si>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</si>
  <si>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</si>
  <si>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</si>
  <si>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</si>
  <si>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</si>
  <si>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</si>
  <si>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</si>
  <si>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</si>
  <si>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</si>
  <si>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</si>
  <si>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</si>
  <si>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</si>
  <si>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</si>
  <si>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</si>
  <si>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</si>
  <si>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</si>
  <si>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</si>
  <si>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</si>
  <si>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</si>
  <si>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</si>
  <si>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</si>
  <si>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</si>
  <si>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</si>
  <si>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</si>
  <si>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</si>
  <si>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</si>
  <si>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</si>
  <si>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</si>
  <si>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</si>
  <si>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</si>
  <si>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</si>
  <si>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</si>
  <si>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</si>
  <si>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</si>
  <si>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</si>
  <si>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</si>
  <si>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</si>
  <si>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</si>
  <si>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</si>
  <si>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</si>
  <si>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</si>
  <si>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</si>
  <si>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</si>
  <si>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</si>
  <si>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</si>
  <si>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</si>
  <si>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</si>
  <si>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</si>
  <si>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</si>
  <si>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</si>
  <si>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</si>
  <si>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</si>
  <si>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</si>
  <si>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</si>
  <si>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</si>
  <si>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</si>
  <si>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</si>
  <si>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</si>
  <si>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</si>
  <si>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</si>
  <si>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</si>
  <si>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</si>
  <si>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</si>
  <si>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</si>
  <si>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</si>
  <si>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</si>
  <si>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</si>
  <si>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</si>
  <si>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</si>
  <si>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</si>
  <si>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</si>
  <si>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</si>
  <si>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</si>
  <si>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</si>
  <si>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</si>
  <si>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</si>
  <si>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</si>
  <si>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</si>
  <si>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</si>
  <si>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</si>
  <si>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</si>
  <si>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</si>
  <si>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</si>
  <si>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</si>
  <si>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</si>
  <si>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</si>
  <si>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</si>
  <si>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</si>
  <si>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</si>
  <si>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</si>
  <si>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</si>
  <si>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</si>
  <si>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</si>
  <si>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</si>
  <si>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</si>
  <si>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</si>
  <si>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</si>
  <si>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</si>
  <si>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</si>
  <si>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</si>
  <si>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</si>
  <si>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</si>
  <si>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</si>
  <si>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</si>
  <si>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</si>
  <si>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</si>
  <si>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</si>
  <si>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</si>
  <si>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</si>
  <si>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</si>
  <si>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</si>
  <si>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</si>
  <si>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</si>
  <si>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</si>
  <si>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</si>
  <si>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</si>
  <si>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</si>
  <si>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</si>
  <si>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</si>
  <si>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</si>
  <si>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</si>
  <si>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</si>
  <si>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</si>
  <si>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</si>
  <si>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</si>
  <si>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</si>
  <si>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</si>
  <si>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</si>
  <si>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</si>
  <si>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</si>
  <si>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</si>
  <si>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</si>
  <si>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</si>
  <si>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</si>
  <si>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</si>
  <si>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</si>
  <si>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</si>
  <si>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</si>
  <si>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</si>
  <si>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</si>
  <si>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</si>
  <si>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</si>
  <si>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</si>
  <si>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</si>
  <si>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</si>
  <si>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</si>
  <si>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</si>
  <si>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</si>
  <si>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</si>
  <si>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</si>
  <si>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</si>
  <si>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</si>
  <si>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</si>
  <si>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</si>
  <si>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</si>
  <si>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</si>
  <si>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</si>
  <si>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</si>
  <si>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</si>
  <si>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</si>
  <si>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</si>
  <si>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</si>
  <si>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</si>
  <si>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</si>
  <si>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</si>
  <si>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</si>
  <si>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</si>
  <si>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</si>
  <si>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</si>
  <si>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</si>
  <si>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</si>
  <si>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</si>
  <si>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</si>
  <si>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</si>
  <si>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</si>
  <si>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</si>
  <si>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</si>
  <si>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</si>
  <si>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</si>
  <si>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</si>
  <si>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</si>
  <si>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</si>
  <si>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</si>
  <si>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</si>
  <si>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</si>
  <si>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</si>
  <si>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</si>
  <si>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</si>
  <si>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</si>
  <si>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</si>
  <si>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</si>
  <si>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</si>
  <si>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</si>
  <si>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</si>
  <si>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</si>
  <si>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</si>
  <si>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</si>
  <si>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</si>
  <si>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</si>
  <si>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</si>
  <si>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</si>
  <si>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</si>
  <si>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</si>
  <si>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</si>
  <si>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</si>
  <si>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</si>
  <si>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</si>
  <si>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</si>
  <si>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</si>
  <si>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</si>
  <si>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</si>
  <si>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</si>
  <si>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</si>
  <si>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</si>
  <si>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</si>
  <si>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</si>
  <si>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</si>
  <si>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</si>
  <si>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</si>
  <si>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</si>
  <si>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</si>
  <si>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</si>
  <si>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</si>
  <si>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</si>
  <si>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</si>
  <si>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</si>
  <si>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</si>
  <si>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</si>
  <si>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</si>
  <si>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</si>
  <si>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</si>
  <si>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</si>
  <si>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</si>
  <si>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</si>
  <si>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</si>
  <si>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</si>
  <si>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</si>
  <si>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</si>
  <si>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</si>
  <si>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</si>
  <si>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</si>
  <si>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</si>
  <si>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</si>
  <si>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</si>
  <si>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</si>
  <si>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</si>
  <si>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</si>
  <si>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</si>
  <si>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</si>
  <si>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</si>
  <si>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</si>
  <si>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</si>
  <si>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</si>
  <si>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</si>
  <si>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</si>
  <si>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</si>
  <si>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</si>
  <si>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</si>
  <si>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</si>
  <si>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</si>
  <si>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</si>
  <si>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</si>
  <si>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</si>
  <si>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</si>
  <si>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</si>
  <si>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</si>
  <si>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</si>
  <si>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</si>
  <si>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</si>
  <si>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</si>
  <si>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</si>
  <si>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</si>
  <si>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</si>
  <si>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</si>
  <si>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</si>
  <si>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</si>
  <si>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</si>
  <si>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</si>
  <si>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</si>
  <si>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</si>
  <si>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</si>
  <si>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</si>
  <si>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</si>
  <si>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</si>
  <si>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</si>
  <si>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</si>
  <si>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</si>
  <si>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</si>
  <si>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</si>
  <si>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</si>
  <si>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</si>
  <si>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</si>
  <si>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</si>
  <si>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</si>
  <si>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</si>
  <si>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</si>
  <si>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</si>
  <si>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</si>
  <si>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</si>
  <si>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</si>
  <si>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</si>
  <si>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</si>
  <si>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</si>
  <si>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</si>
  <si>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</si>
  <si>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</si>
  <si>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</si>
  <si>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</si>
  <si>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</si>
  <si>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</si>
  <si>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</si>
  <si>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</si>
  <si>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</si>
  <si>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</si>
  <si>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</si>
  <si>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</si>
  <si>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</si>
  <si>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</si>
  <si>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</si>
  <si>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</si>
  <si>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</si>
  <si>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</si>
  <si>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</si>
  <si>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</si>
  <si>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</si>
  <si>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</si>
  <si>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</si>
  <si>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</si>
  <si>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</si>
  <si>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</si>
  <si>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</si>
  <si>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</si>
  <si>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</si>
  <si>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</si>
  <si>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</si>
  <si>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</si>
  <si>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</si>
  <si>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</si>
  <si>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</si>
  <si>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</si>
  <si>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</si>
  <si>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</si>
  <si>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</si>
  <si>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</si>
  <si>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</si>
  <si>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</si>
  <si>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</si>
  <si>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</si>
  <si>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</si>
  <si>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</si>
  <si>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</si>
  <si>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</si>
  <si>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</si>
  <si>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</si>
  <si>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</si>
  <si>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</si>
  <si>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</si>
  <si>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</si>
  <si>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</si>
  <si>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</si>
  <si>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</si>
  <si>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</si>
  <si>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</si>
  <si>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</si>
  <si>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</si>
  <si>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</si>
  <si>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</si>
  <si>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</si>
  <si>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</si>
  <si>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</si>
  <si>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</si>
  <si>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</si>
  <si>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</si>
  <si>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</si>
  <si>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</si>
  <si>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</si>
  <si>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</si>
  <si>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</si>
  <si>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</si>
  <si>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</si>
  <si>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</si>
  <si>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</si>
  <si>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</si>
  <si>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</si>
  <si>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</si>
  <si>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</si>
  <si>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</si>
  <si>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</si>
  <si>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</si>
  <si>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</si>
  <si>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</si>
  <si>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</si>
  <si>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</si>
  <si>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</si>
  <si>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</si>
  <si>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</si>
  <si>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</si>
  <si>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</si>
  <si>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</si>
  <si>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</si>
  <si>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</si>
  <si>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</si>
  <si>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</si>
  <si>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</si>
  <si>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</si>
  <si>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</si>
  <si>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</si>
  <si>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</si>
  <si>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</si>
  <si>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</si>
  <si>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</si>
  <si>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</si>
  <si>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</si>
  <si>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</si>
  <si>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</si>
  <si>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</si>
  <si>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</si>
  <si>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</si>
  <si>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</si>
  <si>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</si>
  <si>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</si>
  <si>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</si>
  <si>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</si>
  <si>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</si>
  <si>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</si>
  <si>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</si>
  <si>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</si>
  <si>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</si>
  <si>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</si>
  <si>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</si>
  <si>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</si>
  <si>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</si>
  <si>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</si>
  <si>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</si>
  <si>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</si>
  <si>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</si>
  <si>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</si>
  <si>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</si>
  <si>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</si>
  <si>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</si>
  <si>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</si>
  <si>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</si>
  <si>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</si>
  <si>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</si>
  <si>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</si>
  <si>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</si>
  <si>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</si>
  <si>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</si>
  <si>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</si>
  <si>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</si>
  <si>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</si>
  <si>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</si>
  <si>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</si>
  <si>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</si>
  <si>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</si>
  <si>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</si>
  <si>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</si>
  <si>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</si>
  <si>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</si>
  <si>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</si>
  <si>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</si>
  <si>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</si>
  <si>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</si>
  <si>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</si>
  <si>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</si>
  <si>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</si>
  <si>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</si>
  <si>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</si>
  <si>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</si>
  <si>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</si>
  <si>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</si>
  <si>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</si>
  <si>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</si>
  <si>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</si>
  <si>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</si>
  <si>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</si>
  <si>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</si>
  <si>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</si>
  <si>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</si>
  <si>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</si>
  <si>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</si>
  <si>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</si>
  <si>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</si>
  <si>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</si>
  <si>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</si>
  <si>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</si>
  <si>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</si>
  <si>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</si>
  <si>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</si>
  <si>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</si>
  <si>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</si>
  <si>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</si>
  <si>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</si>
  <si>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</si>
  <si>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</si>
  <si>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</si>
  <si>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</si>
  <si>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</si>
  <si>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</si>
  <si>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</si>
  <si>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</si>
  <si>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</si>
  <si>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</si>
  <si>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</si>
  <si>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</si>
  <si>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</si>
  <si>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</si>
  <si>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</si>
  <si>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</si>
  <si>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</si>
  <si>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</si>
  <si>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</si>
  <si>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</si>
  <si>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</si>
  <si>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</si>
  <si>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</si>
  <si>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</si>
  <si>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</si>
  <si>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</si>
  <si>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</si>
  <si>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</si>
  <si>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</si>
  <si>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</si>
  <si>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</si>
  <si>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</si>
  <si>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</si>
  <si>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</si>
  <si>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</si>
  <si>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</si>
  <si>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</si>
  <si>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</si>
  <si>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</si>
  <si>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</si>
  <si>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</si>
  <si>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</si>
  <si>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</si>
  <si>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</si>
  <si>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</si>
  <si>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</si>
  <si>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</si>
  <si>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</si>
  <si>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</si>
  <si>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</si>
  <si>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</si>
  <si>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</si>
  <si>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</si>
  <si>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</si>
  <si>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</si>
  <si>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</si>
  <si>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</si>
  <si>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</si>
  <si>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</si>
  <si>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</si>
  <si>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</si>
  <si>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</si>
  <si>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</si>
  <si>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</si>
  <si>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</si>
  <si>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</si>
  <si>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</si>
  <si>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</si>
  <si>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</si>
  <si>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</si>
  <si>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</si>
  <si>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</si>
  <si>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</si>
  <si>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</si>
  <si>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</si>
  <si>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</si>
  <si>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</si>
  <si>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</si>
  <si>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</si>
  <si>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</si>
  <si>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</si>
  <si>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</si>
  <si>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</si>
  <si>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</si>
  <si>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</si>
  <si>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</si>
  <si>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</si>
  <si>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</si>
  <si>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</si>
  <si>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</si>
  <si>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</si>
  <si>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</si>
  <si>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</si>
  <si>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</si>
  <si>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</si>
  <si>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</si>
  <si>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</si>
  <si>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</si>
  <si>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</si>
  <si>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</si>
  <si>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</si>
  <si>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</si>
  <si>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</si>
  <si>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</si>
  <si>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</si>
  <si>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</si>
  <si>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</si>
  <si>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</si>
  <si>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</si>
  <si>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</si>
  <si>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</si>
  <si>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</si>
  <si>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</si>
  <si>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</si>
  <si>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</si>
  <si>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</si>
  <si>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</si>
  <si>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</si>
  <si>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</si>
  <si>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</si>
  <si>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</si>
  <si>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</si>
  <si>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</si>
  <si>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</si>
  <si>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</si>
  <si>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</si>
  <si>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</si>
  <si>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</si>
  <si>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</si>
  <si>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</si>
  <si>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</si>
  <si>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</si>
  <si>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</si>
  <si>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</si>
  <si>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</si>
  <si>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</si>
  <si>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</si>
  <si>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</si>
  <si>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</si>
  <si>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</si>
  <si>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</si>
  <si>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</si>
  <si>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</si>
  <si>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</si>
  <si>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</si>
  <si>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</si>
  <si>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</si>
  <si>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</si>
  <si>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</si>
  <si>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</si>
  <si>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</si>
  <si>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</si>
  <si>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</si>
  <si>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</si>
  <si>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</si>
  <si>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</si>
  <si>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</si>
  <si>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</si>
  <si>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</si>
  <si>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</si>
  <si>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</si>
  <si>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</si>
  <si>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</si>
  <si>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</si>
  <si>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</si>
  <si>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</si>
  <si>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</si>
  <si>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</si>
  <si>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</si>
  <si>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</si>
  <si>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</si>
  <si>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</si>
  <si>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</si>
  <si>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</si>
  <si>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</si>
  <si>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</si>
  <si>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</si>
  <si>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</si>
  <si>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</si>
  <si>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</si>
  <si>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</si>
  <si>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</si>
  <si>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</si>
  <si>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</si>
  <si>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</si>
  <si>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</si>
  <si>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</si>
  <si>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</si>
  <si>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</si>
  <si>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</si>
  <si>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</si>
  <si>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</si>
  <si>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</si>
  <si>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</si>
  <si>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</si>
  <si>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</si>
  <si>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</si>
  <si>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</si>
  <si>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</si>
  <si>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</si>
  <si>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</si>
  <si>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</si>
  <si>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</si>
  <si>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</si>
  <si>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</si>
  <si>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</si>
  <si>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</si>
  <si>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</si>
  <si>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</si>
  <si>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</si>
  <si>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</si>
  <si>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</si>
  <si>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</si>
  <si>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</si>
  <si>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</si>
  <si>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</si>
  <si>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</si>
  <si>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</si>
  <si>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</si>
  <si>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</si>
  <si>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</si>
  <si>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</si>
  <si>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</si>
  <si>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</si>
  <si>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</si>
  <si>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</si>
  <si>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</si>
  <si>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</si>
  <si>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</si>
  <si>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</si>
  <si>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</si>
  <si>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</si>
  <si>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</si>
  <si>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</si>
  <si>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</si>
  <si>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</si>
  <si>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</si>
  <si>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</si>
  <si>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</si>
  <si>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</si>
  <si>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</si>
  <si>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</si>
  <si>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</si>
  <si>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</si>
  <si>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</si>
  <si>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</si>
  <si>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</si>
  <si>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</si>
  <si>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</si>
  <si>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</si>
  <si>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</si>
  <si>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</si>
  <si>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</si>
  <si>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</si>
  <si>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</si>
  <si>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</si>
  <si>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</si>
  <si>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</si>
  <si>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</si>
  <si>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</si>
  <si>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</si>
  <si>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</si>
  <si>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</si>
  <si>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</si>
  <si>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</si>
  <si>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</si>
  <si>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</si>
  <si>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</si>
  <si>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</si>
  <si>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</si>
  <si>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</si>
  <si>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</si>
  <si>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</si>
  <si>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</si>
  <si>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</si>
  <si>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</si>
  <si>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</si>
  <si>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</si>
  <si>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</si>
  <si>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</si>
  <si>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</si>
  <si>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</si>
  <si>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</si>
  <si>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</si>
  <si>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</si>
  <si>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</si>
  <si>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</si>
  <si>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</si>
  <si>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</si>
  <si>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</si>
  <si>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</si>
  <si>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</si>
  <si>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</si>
  <si>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</si>
  <si>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</si>
  <si>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</si>
  <si>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</si>
  <si>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</si>
  <si>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</si>
  <si>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</si>
  <si>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</si>
  <si>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</si>
  <si>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</si>
  <si>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</si>
  <si>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</si>
  <si>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</si>
  <si>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</si>
  <si>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</si>
  <si>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</si>
  <si>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</si>
  <si>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</si>
  <si>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</si>
  <si>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</si>
  <si>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</si>
  <si>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</si>
  <si>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</si>
  <si>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</si>
  <si>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</si>
  <si>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</si>
  <si>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</si>
  <si>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</si>
  <si>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</si>
  <si>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</si>
  <si>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</si>
  <si>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</si>
  <si>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</si>
  <si>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</si>
  <si>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</si>
  <si>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</si>
  <si>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</si>
  <si>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</si>
  <si>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</si>
  <si>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</si>
  <si>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</si>
  <si>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</si>
  <si>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</si>
  <si>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</si>
  <si>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</si>
  <si>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</si>
  <si>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</si>
  <si>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</si>
  <si>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</si>
  <si>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</si>
  <si>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</si>
  <si>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</si>
  <si>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</si>
  <si>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</si>
  <si>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</si>
  <si>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</si>
  <si>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</si>
  <si>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</si>
  <si>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</si>
  <si>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</si>
  <si>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</si>
  <si>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</si>
  <si>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</si>
  <si>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</si>
  <si>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</si>
  <si>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</si>
  <si>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</si>
  <si>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</si>
  <si>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</si>
  <si>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</si>
  <si>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</si>
  <si>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</si>
  <si>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</si>
  <si>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</si>
  <si>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</si>
  <si>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</si>
  <si>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</si>
  <si>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</si>
  <si>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</si>
  <si>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</si>
  <si>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</si>
  <si>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</si>
  <si>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</si>
  <si>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</si>
  <si>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</si>
  <si>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</si>
  <si>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</si>
  <si>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</si>
  <si>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</si>
  <si>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</si>
  <si>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</si>
  <si>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</si>
  <si>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</si>
  <si>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</si>
  <si>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</si>
  <si>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</si>
  <si>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</si>
  <si>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</si>
  <si>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</si>
  <si>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</si>
  <si>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</si>
  <si>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</si>
  <si>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</si>
  <si>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</si>
  <si>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</si>
  <si>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</si>
  <si>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</si>
  <si>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</si>
  <si>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</si>
  <si>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</si>
  <si>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</si>
  <si>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</si>
  <si>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</si>
  <si>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</si>
  <si>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</si>
  <si>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</si>
  <si>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</si>
  <si>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</si>
  <si>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</si>
  <si>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</si>
  <si>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</si>
  <si>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</si>
  <si>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</si>
  <si>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</si>
  <si>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</si>
  <si>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</si>
  <si>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</si>
  <si>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</si>
  <si>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</si>
  <si>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</si>
  <si>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</si>
  <si>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</si>
  <si>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</si>
  <si>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</si>
  <si>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</si>
  <si>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</si>
  <si>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</si>
  <si>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</si>
  <si>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</si>
  <si>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</si>
  <si>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</si>
  <si>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</si>
  <si>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</si>
  <si>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</si>
  <si>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</si>
  <si>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</si>
  <si>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</si>
  <si>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</si>
  <si>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</si>
  <si>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</si>
  <si>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</si>
  <si>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</si>
  <si>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</si>
  <si>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</si>
  <si>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</si>
  <si>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</si>
  <si>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</si>
  <si>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</si>
  <si>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</si>
  <si>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</si>
  <si>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</si>
  <si>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</si>
  <si>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</si>
  <si>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</si>
  <si>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</si>
  <si>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</si>
  <si>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</si>
  <si>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</si>
  <si>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</si>
  <si>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</si>
  <si>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</si>
  <si>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</si>
  <si>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</si>
  <si>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</si>
  <si>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</si>
  <si>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</si>
  <si>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</si>
  <si>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</si>
  <si>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</si>
  <si>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</si>
  <si>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</si>
  <si>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</si>
  <si>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</si>
  <si>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</si>
  <si>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</si>
  <si>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</si>
  <si>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</si>
  <si>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</si>
  <si>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</si>
  <si>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</si>
  <si>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</si>
  <si>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</si>
  <si>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</si>
  <si>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</si>
  <si>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</si>
  <si>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</si>
  <si>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</si>
  <si>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</si>
  <si>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</si>
  <si>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</si>
  <si>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</si>
  <si>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</si>
  <si>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</si>
  <si>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</si>
  <si>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</si>
  <si>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</si>
  <si>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</si>
  <si>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</si>
  <si>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</si>
  <si>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</si>
  <si>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</si>
  <si>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</si>
  <si>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</si>
  <si>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</si>
  <si>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</si>
  <si>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</si>
  <si>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</si>
  <si>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</si>
  <si>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</si>
  <si>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</si>
  <si>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</si>
  <si>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</si>
  <si>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</si>
  <si>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</si>
  <si>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</si>
  <si>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</si>
  <si>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</si>
  <si>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</si>
  <si>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</si>
  <si>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</si>
  <si>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</si>
  <si>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</si>
  <si>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</si>
  <si>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</si>
  <si>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</si>
  <si>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</si>
  <si>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</si>
  <si>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</si>
  <si>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</si>
  <si>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</si>
  <si>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</si>
  <si>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</si>
  <si>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</si>
  <si>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</si>
  <si>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</si>
  <si>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</si>
  <si>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</si>
  <si>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</si>
  <si>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</si>
  <si>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</si>
  <si>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</si>
  <si>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</si>
  <si>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</si>
  <si>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</si>
  <si>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</si>
  <si>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</si>
  <si>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</si>
  <si>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</si>
  <si>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</si>
  <si>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</si>
  <si>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</si>
  <si>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</si>
  <si>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</si>
  <si>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</si>
  <si>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</si>
  <si>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</si>
  <si>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</si>
  <si>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</si>
  <si>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</si>
  <si>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</si>
  <si>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</si>
  <si>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</si>
  <si>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</si>
  <si>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</si>
  <si>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</si>
  <si>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</si>
  <si>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</si>
  <si>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</si>
  <si>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</si>
  <si>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</si>
  <si>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</si>
  <si>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</si>
  <si>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</si>
  <si>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</si>
  <si>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</si>
  <si>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</si>
  <si>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</si>
  <si>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</si>
  <si>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</si>
  <si>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</si>
  <si>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</si>
  <si>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</si>
  <si>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</si>
  <si>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</si>
  <si>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</si>
  <si>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</si>
  <si>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</si>
  <si>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</si>
  <si>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</si>
  <si>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</si>
  <si>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</si>
  <si>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</si>
  <si>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</si>
  <si>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</si>
  <si>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</si>
  <si>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</si>
  <si>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</si>
  <si>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</si>
  <si>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</si>
  <si>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</si>
  <si>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</si>
  <si>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</si>
  <si>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</si>
  <si>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</si>
  <si>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</si>
  <si>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</si>
  <si>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</si>
  <si>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</si>
  <si>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</si>
  <si>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</si>
  <si>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</si>
  <si>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</si>
  <si>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</si>
  <si>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</si>
  <si>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</si>
  <si>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</si>
  <si>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</si>
  <si>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</si>
  <si>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</si>
  <si>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</si>
  <si>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</si>
  <si>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</si>
  <si>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</si>
  <si>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</si>
  <si>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</si>
  <si>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</si>
  <si>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</si>
  <si>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</si>
  <si>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</si>
  <si>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</si>
  <si>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</si>
  <si>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</si>
  <si>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</si>
  <si>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</si>
  <si>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</si>
  <si>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</si>
  <si>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</si>
  <si>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</si>
  <si>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</si>
  <si>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</si>
  <si>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</si>
  <si>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</si>
  <si>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</si>
  <si>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</si>
  <si>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</si>
  <si>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</si>
  <si>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</si>
  <si>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</si>
  <si>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</si>
  <si>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</si>
  <si>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</si>
  <si>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</si>
  <si>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</si>
  <si>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</si>
  <si>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</si>
  <si>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</si>
  <si>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</si>
  <si>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</si>
  <si>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</si>
  <si>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</si>
  <si>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</si>
  <si>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</si>
  <si>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</si>
  <si>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</si>
  <si>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</si>
  <si>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</si>
  <si>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</si>
  <si>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</si>
  <si>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</si>
  <si>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</si>
  <si>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</si>
  <si>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</si>
  <si>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</si>
  <si>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</si>
  <si>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</si>
  <si>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</si>
  <si>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</si>
  <si>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</si>
  <si>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</si>
  <si>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</si>
  <si>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</si>
  <si>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</si>
  <si>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</si>
  <si>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</si>
  <si>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</si>
  <si>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</si>
  <si>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</si>
  <si>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</si>
  <si>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</si>
  <si>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</si>
  <si>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</si>
  <si>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</si>
  <si>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</si>
  <si>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</si>
  <si>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</si>
  <si>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</si>
  <si>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</si>
  <si>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</si>
  <si>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</si>
  <si>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</si>
  <si>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</si>
  <si>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</si>
  <si>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</si>
  <si>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</si>
  <si>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</si>
  <si>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</si>
  <si>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</si>
  <si>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</si>
  <si>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</si>
  <si>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</si>
  <si>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</si>
  <si>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</si>
  <si>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</si>
  <si>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</si>
  <si>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</si>
  <si>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</si>
  <si>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</si>
  <si>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</si>
  <si>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</si>
  <si>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</si>
  <si>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</si>
  <si>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</si>
  <si>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</si>
  <si>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</si>
  <si>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</si>
  <si>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</si>
  <si>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</si>
  <si>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</si>
  <si>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</si>
  <si>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</si>
  <si>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</si>
  <si>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</si>
  <si>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</si>
  <si>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</si>
  <si>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</si>
  <si>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</si>
  <si>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</si>
  <si>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</si>
  <si>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</si>
  <si>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</si>
  <si>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</si>
  <si>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</si>
  <si>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</si>
  <si>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</si>
  <si>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</si>
  <si>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</si>
  <si>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</si>
  <si>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</si>
  <si>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</si>
  <si>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</si>
  <si>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</si>
  <si>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</si>
  <si>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</si>
  <si>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</si>
  <si>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</si>
  <si>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</si>
  <si>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</si>
  <si>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</si>
  <si>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</si>
  <si>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</si>
  <si>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</si>
  <si>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</si>
  <si>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</si>
  <si>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</si>
  <si>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</si>
  <si>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</si>
  <si>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</si>
  <si>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</si>
  <si>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</si>
  <si>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</si>
  <si>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</si>
  <si>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</si>
  <si>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</si>
  <si>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</si>
  <si>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</si>
  <si>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</si>
  <si>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</si>
  <si>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</si>
  <si>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</si>
  <si>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</si>
  <si>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</si>
  <si>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</si>
  <si>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</si>
  <si>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</si>
  <si>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</si>
  <si>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</si>
  <si>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</si>
  <si>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</si>
  <si>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</si>
  <si>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</si>
  <si>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</si>
  <si>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</si>
  <si>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</si>
  <si>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</si>
  <si>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</si>
  <si>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</si>
  <si>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</si>
  <si>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</si>
  <si>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</si>
  <si>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</si>
  <si>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</si>
  <si>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</si>
  <si>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</si>
  <si>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</si>
  <si>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</si>
  <si>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</si>
  <si>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</si>
  <si>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</si>
  <si>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</si>
  <si>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</si>
  <si>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</si>
  <si>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</si>
  <si>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</si>
  <si>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</si>
  <si>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</si>
  <si>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</si>
  <si>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</si>
  <si>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</si>
  <si>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</si>
  <si>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</si>
  <si>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</si>
  <si>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</si>
  <si>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</si>
  <si>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</si>
  <si>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</si>
  <si>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</si>
  <si>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</si>
  <si>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</si>
  <si>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</si>
  <si>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</si>
  <si>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</si>
  <si>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</si>
  <si>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</si>
  <si>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</si>
  <si>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</si>
  <si>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</si>
  <si>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</si>
  <si>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</si>
  <si>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</si>
  <si>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</si>
  <si>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</si>
  <si>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</si>
  <si>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</si>
  <si>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</si>
  <si>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</si>
  <si>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</si>
  <si>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</si>
  <si>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</si>
  <si>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</si>
  <si>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</si>
  <si>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</si>
  <si>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</si>
  <si>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</si>
  <si>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</si>
  <si>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</si>
  <si>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</si>
  <si>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</si>
  <si>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</si>
  <si>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</si>
  <si>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</si>
  <si>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</si>
  <si>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</si>
  <si>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</si>
  <si>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</si>
  <si>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</si>
  <si>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</si>
  <si>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</si>
  <si>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</si>
  <si>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</si>
  <si>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</si>
  <si>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</si>
  <si>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</si>
  <si>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</si>
  <si>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</si>
  <si>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</si>
  <si>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</si>
  <si>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</si>
  <si>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</si>
  <si>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</si>
  <si>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</si>
  <si>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</si>
  <si>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</si>
  <si>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</si>
  <si>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</si>
  <si>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</si>
  <si>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</si>
  <si>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</si>
  <si>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</si>
  <si>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</si>
  <si>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</si>
  <si>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</si>
  <si>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</si>
  <si>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</si>
  <si>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</si>
  <si>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</si>
  <si>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</si>
  <si>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</si>
  <si>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</si>
  <si>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</si>
  <si>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</si>
  <si>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</si>
  <si>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</si>
  <si>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</si>
  <si>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</si>
  <si>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</si>
  <si>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</si>
  <si>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</si>
  <si>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</si>
  <si>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</si>
  <si>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</si>
  <si>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</si>
  <si>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</si>
  <si>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</si>
  <si>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</si>
  <si>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</si>
  <si>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</si>
  <si>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</si>
  <si>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</si>
  <si>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</si>
  <si>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</si>
  <si>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</si>
  <si>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</si>
  <si>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</si>
  <si>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</si>
  <si>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</si>
  <si>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</si>
  <si>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</si>
  <si>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</si>
  <si>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</si>
  <si>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</si>
  <si>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</si>
  <si>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</si>
  <si>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</si>
  <si>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</si>
  <si>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</si>
  <si>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</si>
  <si>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</si>
  <si>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</si>
  <si>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</si>
  <si>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</si>
  <si>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</si>
  <si>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</si>
  <si>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</si>
  <si>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</si>
  <si>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</si>
  <si>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</si>
  <si>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</si>
  <si>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</si>
  <si>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</si>
  <si>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</si>
  <si>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</si>
  <si>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</si>
  <si>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</si>
  <si>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</si>
  <si>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</si>
  <si>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</si>
  <si>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</si>
  <si>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</si>
  <si>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</si>
  <si>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</si>
  <si>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</si>
  <si>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</si>
  <si>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</si>
  <si>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</si>
  <si>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</si>
  <si>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</si>
  <si>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</si>
  <si>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</si>
  <si>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</si>
  <si>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</si>
  <si>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</si>
  <si>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</si>
  <si>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</si>
  <si>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</si>
  <si>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</si>
  <si>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</si>
  <si>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</si>
  <si>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</si>
  <si>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</si>
  <si>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</si>
  <si>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</si>
  <si>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</si>
  <si>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</si>
  <si>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</si>
  <si>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</si>
  <si>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</si>
  <si>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</si>
  <si>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</si>
  <si>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</si>
  <si>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</si>
  <si>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</si>
  <si>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</si>
  <si>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</si>
  <si>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</si>
  <si>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</si>
  <si>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</si>
  <si>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</si>
  <si>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</si>
  <si>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</si>
  <si>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</si>
  <si>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</si>
  <si>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</si>
  <si>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</si>
  <si>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</si>
  <si>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</si>
  <si>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</si>
  <si>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</si>
  <si>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</si>
  <si>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</si>
  <si>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</si>
  <si>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</si>
  <si>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</si>
  <si>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</si>
  <si>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</si>
  <si>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</si>
  <si>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</si>
  <si>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</si>
  <si>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</si>
  <si>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</si>
  <si>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</si>
  <si>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</si>
  <si>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</si>
  <si>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</si>
  <si>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</si>
  <si>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</si>
  <si>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</si>
  <si>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</si>
  <si>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</si>
  <si>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</si>
  <si>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</si>
  <si>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</si>
  <si>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</si>
  <si>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</si>
  <si>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</si>
  <si>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</si>
  <si>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</si>
  <si>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</si>
  <si>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</si>
  <si>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</si>
  <si>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</si>
  <si>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</si>
  <si>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</si>
  <si>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</si>
  <si>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</si>
  <si>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</si>
  <si>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</si>
  <si>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</si>
  <si>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</si>
  <si>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</si>
  <si>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</si>
  <si>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</si>
  <si>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</si>
  <si>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</si>
  <si>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</si>
  <si>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</si>
  <si>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</si>
  <si>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</si>
  <si>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</si>
  <si>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</si>
  <si>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</si>
  <si>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</si>
  <si>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</si>
  <si>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</si>
  <si>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</si>
  <si>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</si>
  <si>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</si>
  <si>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</si>
  <si>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</si>
  <si>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</si>
  <si>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</si>
  <si>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</si>
  <si>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</si>
  <si>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</si>
  <si>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</si>
  <si>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</si>
  <si>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</si>
  <si>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</si>
  <si>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</si>
  <si>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</si>
  <si>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</si>
  <si>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</si>
  <si>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</si>
  <si>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</si>
  <si>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</si>
  <si>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</si>
  <si>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</si>
  <si>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</si>
  <si>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</si>
  <si>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</si>
  <si>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</si>
  <si>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</si>
  <si>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</si>
  <si>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</si>
  <si>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</si>
  <si>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</si>
  <si>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</si>
  <si>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</si>
  <si>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</si>
  <si>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</si>
  <si>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</si>
  <si>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</si>
  <si>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</si>
  <si>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</si>
  <si>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</si>
  <si>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</si>
  <si>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</si>
  <si>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</si>
  <si>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</si>
  <si>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</si>
  <si>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</si>
  <si>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</si>
  <si>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</si>
  <si>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</si>
  <si>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</si>
  <si>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</si>
  <si>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</si>
  <si>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</si>
  <si>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</si>
  <si>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</si>
  <si>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</si>
  <si>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</si>
  <si>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</si>
  <si>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</si>
  <si>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</si>
  <si>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</si>
  <si>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</si>
  <si>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</si>
  <si>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</si>
  <si>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</si>
  <si>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</si>
  <si>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</si>
  <si>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</si>
  <si>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</si>
  <si>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</si>
  <si>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</si>
  <si>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</si>
  <si>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</si>
  <si>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</si>
  <si>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</si>
  <si>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</si>
  <si>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</si>
  <si>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</si>
  <si>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</si>
  <si>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</si>
  <si>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</si>
  <si>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</si>
  <si>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</si>
  <si>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</si>
  <si>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</si>
  <si>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</si>
  <si>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</si>
  <si>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</si>
  <si>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</si>
  <si>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</si>
  <si>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</si>
  <si>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</si>
  <si>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</si>
  <si>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</si>
  <si>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</si>
  <si>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</si>
  <si>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</si>
  <si>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</si>
  <si>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</si>
  <si>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</si>
  <si>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</si>
  <si>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</si>
  <si>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</si>
  <si>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</si>
  <si>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</si>
  <si>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</si>
  <si>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</si>
  <si>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</si>
  <si>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</si>
  <si>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</si>
  <si>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</si>
  <si>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</si>
  <si>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</si>
  <si>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</si>
  <si>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</si>
  <si>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</si>
  <si>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</si>
  <si>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</si>
  <si>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</si>
  <si>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</si>
  <si>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</si>
  <si>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</si>
  <si>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</si>
  <si>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</si>
  <si>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</si>
  <si>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</si>
  <si>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</si>
  <si>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</si>
  <si>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</si>
  <si>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</si>
  <si>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</si>
  <si>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</si>
  <si>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</si>
  <si>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</si>
  <si>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</si>
  <si>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</si>
  <si>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</si>
  <si>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</si>
  <si>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</si>
  <si>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</si>
  <si>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</si>
  <si>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</si>
  <si>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</si>
  <si>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</si>
  <si>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</si>
  <si>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</si>
  <si>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</si>
  <si>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</si>
  <si>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</si>
  <si>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</si>
  <si>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</si>
  <si>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</si>
  <si>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</si>
  <si>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</si>
  <si>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</si>
  <si>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</si>
  <si>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</si>
  <si>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</si>
  <si>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</si>
  <si>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</si>
  <si>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</si>
  <si>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</si>
  <si>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</si>
  <si>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</si>
  <si>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</si>
  <si>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</si>
  <si>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</si>
  <si>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</si>
  <si>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</si>
  <si>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</si>
  <si>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</si>
  <si>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</si>
  <si>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</si>
  <si>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</si>
  <si>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</si>
  <si>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</si>
  <si>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</si>
  <si>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</si>
  <si>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</si>
  <si>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</si>
  <si>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</si>
  <si>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</si>
  <si>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</si>
  <si>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</si>
  <si>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</si>
  <si>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</si>
  <si>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</si>
  <si>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</si>
  <si>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</si>
  <si>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</si>
  <si>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</si>
  <si>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</si>
  <si>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</si>
  <si>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</si>
  <si>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</si>
  <si>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</si>
  <si>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</si>
  <si>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</si>
  <si>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</si>
  <si>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</si>
  <si>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</si>
  <si>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</si>
  <si>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</si>
  <si>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</si>
  <si>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</si>
  <si>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</si>
  <si>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</si>
  <si>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</si>
  <si>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</si>
  <si>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</si>
  <si>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</si>
  <si>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</si>
  <si>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</si>
  <si>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</si>
  <si>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</si>
  <si>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</si>
  <si>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</si>
  <si>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</si>
  <si>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</si>
  <si>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</si>
  <si>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</si>
  <si>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</si>
  <si>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</si>
  <si>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</si>
  <si>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</si>
  <si>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</si>
  <si>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</si>
  <si>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</si>
  <si>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</si>
  <si>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</si>
  <si>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</si>
  <si>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</si>
  <si>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</si>
  <si>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</si>
  <si>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</si>
  <si>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</si>
  <si>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</si>
  <si>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</si>
  <si>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</si>
  <si>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</si>
  <si>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</si>
  <si>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</si>
  <si>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</si>
  <si>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</si>
  <si>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</si>
  <si>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</si>
  <si>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</si>
  <si>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</si>
  <si>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</si>
  <si>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</si>
  <si>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</si>
  <si>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</si>
  <si>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</si>
  <si>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</si>
  <si>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</si>
  <si>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</si>
  <si>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</si>
  <si>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</si>
  <si>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</si>
  <si>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</si>
  <si>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</si>
  <si>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</si>
  <si>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</si>
  <si>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</si>
  <si>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</si>
  <si>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</si>
  <si>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</si>
  <si>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</si>
  <si>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</si>
  <si>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</si>
  <si>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</si>
  <si>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</si>
  <si>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</si>
  <si>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</si>
  <si>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</si>
  <si>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</si>
  <si>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</si>
  <si>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</si>
  <si>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</si>
  <si>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</si>
  <si>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</si>
  <si>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</si>
  <si>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</si>
  <si>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</si>
  <si>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</si>
  <si>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</si>
  <si>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</si>
  <si>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</si>
  <si>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</si>
  <si>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</si>
  <si>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</si>
  <si>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</si>
  <si>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</si>
  <si>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</si>
  <si>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</si>
  <si>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</si>
  <si>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</si>
  <si>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</si>
  <si>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</si>
  <si>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</si>
  <si>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</si>
  <si>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</si>
  <si>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</si>
  <si>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</si>
  <si>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</si>
  <si>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</si>
  <si>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</si>
  <si>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</si>
  <si>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</si>
  <si>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</si>
  <si>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</si>
  <si>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</si>
  <si>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</si>
  <si>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</si>
  <si>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</si>
  <si>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</si>
  <si>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</si>
  <si>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</si>
  <si>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</si>
  <si>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</si>
  <si>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</si>
  <si>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</si>
  <si>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</si>
  <si>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</si>
  <si>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</si>
  <si>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</si>
  <si>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</si>
  <si>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</si>
  <si>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</si>
  <si>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</si>
  <si>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</si>
  <si>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</si>
  <si>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</si>
  <si>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</si>
  <si>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</si>
  <si>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</si>
  <si>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</si>
  <si>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</si>
  <si>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</si>
  <si>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</si>
  <si>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</si>
  <si>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</si>
  <si>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</si>
  <si>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</si>
  <si>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</si>
  <si>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</si>
  <si>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</si>
  <si>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</si>
  <si>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</si>
  <si>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</si>
  <si>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</si>
  <si>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</si>
  <si>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</si>
  <si>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</si>
  <si>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</si>
  <si>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</si>
  <si>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</si>
  <si>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</si>
  <si>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</si>
  <si>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</si>
  <si>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</si>
  <si>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</si>
  <si>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</si>
  <si>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</si>
  <si>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</si>
  <si>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</si>
  <si>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</si>
  <si>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</si>
  <si>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</si>
  <si>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</si>
  <si>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</si>
  <si>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</si>
  <si>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</si>
  <si>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</si>
  <si>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</si>
  <si>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</si>
  <si>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</si>
  <si>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</si>
  <si>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</si>
  <si>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</si>
  <si>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</si>
  <si>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</si>
  <si>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</si>
  <si>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</si>
  <si>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</si>
  <si>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</si>
  <si>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</si>
  <si>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</si>
  <si>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</si>
  <si>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</si>
  <si>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</si>
  <si>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</si>
  <si>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</si>
  <si>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</si>
  <si>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</si>
  <si>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</si>
  <si>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</si>
  <si>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</si>
  <si>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</si>
  <si>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</si>
  <si>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</si>
  <si>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</si>
  <si>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</si>
  <si>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</si>
  <si>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</si>
  <si>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</si>
  <si>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</si>
  <si>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</si>
  <si>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</si>
  <si>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</si>
  <si>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</si>
  <si>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</si>
  <si>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</si>
  <si>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</si>
  <si>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</si>
  <si>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</si>
  <si>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</si>
  <si>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</si>
  <si>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</si>
  <si>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</si>
  <si>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</si>
  <si>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</si>
  <si>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</si>
  <si>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</si>
  <si>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</si>
  <si>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</si>
  <si>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</si>
  <si>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</si>
  <si>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</si>
  <si>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</si>
  <si>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</si>
  <si>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</si>
  <si>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</si>
  <si>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</si>
  <si>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</si>
  <si>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</si>
  <si>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</si>
  <si>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</si>
  <si>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</si>
  <si>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</si>
  <si>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</si>
  <si>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</si>
  <si>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</si>
  <si>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</si>
  <si>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</si>
  <si>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</si>
  <si>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</si>
  <si>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</si>
  <si>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</si>
  <si>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</si>
  <si>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</si>
  <si>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</si>
  <si>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</si>
  <si>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</si>
  <si>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</si>
  <si>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</si>
  <si>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</si>
  <si>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</si>
  <si>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</si>
  <si>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</si>
  <si>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</si>
  <si>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</si>
  <si>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</si>
  <si>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</si>
  <si>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</si>
  <si>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</si>
  <si>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</si>
  <si>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</si>
  <si>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</si>
  <si>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</si>
  <si>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</si>
  <si>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</si>
  <si>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</si>
  <si>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</si>
  <si>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</si>
  <si>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</si>
  <si>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</si>
  <si>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</si>
  <si>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</si>
  <si>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</si>
  <si>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</si>
  <si>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</si>
  <si>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</si>
  <si>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</si>
  <si>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</si>
  <si>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</si>
  <si>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</si>
  <si>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</si>
  <si>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</si>
  <si>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</si>
  <si>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</si>
  <si>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</si>
  <si>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</si>
  <si>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</si>
  <si>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</si>
  <si>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</si>
  <si>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</si>
  <si>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</si>
  <si>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</si>
  <si>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</si>
  <si>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</si>
  <si>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</si>
  <si>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</si>
  <si>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</si>
  <si>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</si>
  <si>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</si>
  <si>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</si>
  <si>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</si>
  <si>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</si>
  <si>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</si>
  <si>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</si>
  <si>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</si>
  <si>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</si>
  <si>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</si>
  <si>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</si>
  <si>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</si>
  <si>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</si>
  <si>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</si>
  <si>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</si>
  <si>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</si>
  <si>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</si>
  <si>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</si>
  <si>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</si>
  <si>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</si>
  <si>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</si>
  <si>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</si>
  <si>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</si>
  <si>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</si>
  <si>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</si>
  <si>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</si>
  <si>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</si>
  <si>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</si>
  <si>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</si>
  <si>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</si>
  <si>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</si>
  <si>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</si>
  <si>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</si>
  <si>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</si>
  <si>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</si>
  <si>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</si>
  <si>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</si>
  <si>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</si>
  <si>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</si>
  <si>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</si>
  <si>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</si>
  <si>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</si>
  <si>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</si>
  <si>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</si>
  <si>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</si>
  <si>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</si>
  <si>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</si>
  <si>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</si>
  <si>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</si>
  <si>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</si>
  <si>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</si>
  <si>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</si>
  <si>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</si>
  <si>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</si>
  <si>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</si>
  <si>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</si>
  <si>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</si>
  <si>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</si>
  <si>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</si>
  <si>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</si>
  <si>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</si>
  <si>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</si>
  <si>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</si>
  <si>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</si>
  <si>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</si>
  <si>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</si>
  <si>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</si>
  <si>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</si>
  <si>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</si>
  <si>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</si>
  <si>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</si>
  <si>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</si>
  <si>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</si>
  <si>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</si>
  <si>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</si>
  <si>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</si>
  <si>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</si>
  <si>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</si>
  <si>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</si>
  <si>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</si>
  <si>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</si>
  <si>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</si>
  <si>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</si>
  <si>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</si>
  <si>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</si>
  <si>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</si>
  <si>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</si>
  <si>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</si>
  <si>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</si>
  <si>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</si>
  <si>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</si>
  <si>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</si>
  <si>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</si>
  <si>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</si>
  <si>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</si>
  <si>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</si>
  <si>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</si>
  <si>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</si>
  <si>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</si>
  <si>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</si>
  <si>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</si>
  <si>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</si>
  <si>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</si>
  <si>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</si>
  <si>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</si>
  <si>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</si>
  <si>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</si>
  <si>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</si>
  <si>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</si>
  <si>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</si>
  <si>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</si>
  <si>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</si>
  <si>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</si>
  <si>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</si>
  <si>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</si>
  <si>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</si>
  <si>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</si>
  <si>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</si>
  <si>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</si>
  <si>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</si>
  <si>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</si>
  <si>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</si>
  <si>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</si>
  <si>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</si>
  <si>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</si>
  <si>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</si>
  <si>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</si>
  <si>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</si>
  <si>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</si>
  <si>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</si>
  <si>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</si>
  <si>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</si>
  <si>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</si>
  <si>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</si>
  <si>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</si>
  <si>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</si>
  <si>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</si>
  <si>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</si>
  <si>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</si>
  <si>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</si>
  <si>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</si>
  <si>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</si>
  <si>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</si>
  <si>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</si>
  <si>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</si>
  <si>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</si>
  <si>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</si>
  <si>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</si>
  <si>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</si>
  <si>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</si>
  <si>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</si>
  <si>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</si>
  <si>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</si>
  <si>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</si>
  <si>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</si>
  <si>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</si>
  <si>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</si>
  <si>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</si>
  <si>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</si>
  <si>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</si>
  <si>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</si>
  <si>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</si>
  <si>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</si>
  <si>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</si>
  <si>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</si>
  <si>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</si>
  <si>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</si>
  <si>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</si>
  <si>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</si>
  <si>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</si>
  <si>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</si>
  <si>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</si>
  <si>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</si>
  <si>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</si>
  <si>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</si>
  <si>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</si>
  <si>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</si>
  <si>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</si>
  <si>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</si>
  <si>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</si>
  <si>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</si>
  <si>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</si>
  <si>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</si>
  <si>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</si>
  <si>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</si>
  <si>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</si>
  <si>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</si>
  <si>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</si>
  <si>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</si>
  <si>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</si>
  <si>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</si>
  <si>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</si>
  <si>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</si>
  <si>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</si>
  <si>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</si>
  <si>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</si>
  <si>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</si>
  <si>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</si>
  <si>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</si>
  <si>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</si>
  <si>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</si>
  <si>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</si>
  <si>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</si>
  <si>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</si>
  <si>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</si>
  <si>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</si>
  <si>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</si>
  <si>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</si>
  <si>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</si>
  <si>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</si>
  <si>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</si>
  <si>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</si>
  <si>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</si>
  <si>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</si>
  <si>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</si>
  <si>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</si>
  <si>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</si>
  <si>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</si>
  <si>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</si>
  <si>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</si>
  <si>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</si>
  <si>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</si>
  <si>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</si>
  <si>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</si>
  <si>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</si>
  <si>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</si>
  <si>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</si>
  <si>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</si>
  <si>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</si>
  <si>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</si>
  <si>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</si>
  <si>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</si>
  <si>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</si>
  <si>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</si>
  <si>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</si>
  <si>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</si>
  <si>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</si>
  <si>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</si>
  <si>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</si>
  <si>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</si>
  <si>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</si>
  <si>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</si>
  <si>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</si>
  <si>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</si>
  <si>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</si>
  <si>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</si>
  <si>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</si>
  <si>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</si>
  <si>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</si>
  <si>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</si>
  <si>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</si>
  <si>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</si>
  <si>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</si>
  <si>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</si>
  <si>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</si>
  <si>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</si>
  <si>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</si>
  <si>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</si>
  <si>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</si>
  <si>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</si>
  <si>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</si>
  <si>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</si>
  <si>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</si>
  <si>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</si>
  <si>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</si>
  <si>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</si>
  <si>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</si>
  <si>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</si>
  <si>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</si>
  <si>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</si>
  <si>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</si>
  <si>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</si>
  <si>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</si>
  <si>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</si>
  <si>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</si>
  <si>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</si>
  <si>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</si>
  <si>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</si>
  <si>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</si>
  <si>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</si>
  <si>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</si>
  <si>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</si>
  <si>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</si>
  <si>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</si>
  <si>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</si>
  <si>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</si>
  <si>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</si>
  <si>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</si>
  <si>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</si>
  <si>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</si>
  <si>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</si>
  <si>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</si>
  <si>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</si>
  <si>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</si>
  <si>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</si>
  <si>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</si>
  <si>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</si>
  <si>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</si>
  <si>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</si>
  <si>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</si>
  <si>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</si>
  <si>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</si>
  <si>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</si>
  <si>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</si>
  <si>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</si>
  <si>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</si>
  <si>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</si>
  <si>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</si>
  <si>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</si>
  <si>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</si>
  <si>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</si>
  <si>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</si>
  <si>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</si>
  <si>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</si>
  <si>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</si>
  <si>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</si>
  <si>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</si>
  <si>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</si>
  <si>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</si>
  <si>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</si>
  <si>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</si>
  <si>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</si>
  <si>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</si>
  <si>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</si>
  <si>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</si>
  <si>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</si>
  <si>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</si>
  <si>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</si>
  <si>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</si>
  <si>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</si>
  <si>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</si>
  <si>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</si>
  <si>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</si>
  <si>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</si>
  <si>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</si>
  <si>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</si>
  <si>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</si>
  <si>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</si>
  <si>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</si>
  <si>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</si>
  <si>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</si>
  <si>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</si>
  <si>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</si>
  <si>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</si>
  <si>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</si>
  <si>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</si>
  <si>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</si>
  <si>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</si>
  <si>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</si>
  <si>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</si>
  <si>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</si>
  <si>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</si>
  <si>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</si>
  <si>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</si>
  <si>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</si>
  <si>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</si>
  <si>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</si>
  <si>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</si>
  <si>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</si>
  <si>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</si>
  <si>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</si>
  <si>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</si>
  <si>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</si>
  <si>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</si>
  <si>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</si>
  <si>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</si>
  <si>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</si>
  <si>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</si>
  <si>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</si>
  <si>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</si>
  <si>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</si>
  <si>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</si>
  <si>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</si>
  <si>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</si>
  <si>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</si>
  <si>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</si>
  <si>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</si>
  <si>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</si>
  <si>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</si>
  <si>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</si>
  <si>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</si>
  <si>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</si>
  <si>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</si>
  <si>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</si>
  <si>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</si>
  <si>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</si>
  <si>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</si>
  <si>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</si>
  <si>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</si>
  <si>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</si>
  <si>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</si>
  <si>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</si>
  <si>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</si>
  <si>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</si>
  <si>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</si>
  <si>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</si>
  <si>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</si>
  <si>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</si>
  <si>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</si>
  <si>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</si>
  <si>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</si>
  <si>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</si>
  <si>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</si>
  <si>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</si>
  <si>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</si>
  <si>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</si>
  <si>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</si>
  <si>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</si>
  <si>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</si>
  <si>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</si>
  <si>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</si>
  <si>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</si>
  <si>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</si>
  <si>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</si>
  <si>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</si>
  <si>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</si>
  <si>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</si>
  <si>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</si>
  <si>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</si>
  <si>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</si>
  <si>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</si>
  <si>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</si>
  <si>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</si>
  <si>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</si>
  <si>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</si>
  <si>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</si>
  <si>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</si>
  <si>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</si>
  <si>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</si>
  <si>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</si>
  <si>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</si>
  <si>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</si>
  <si>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</si>
  <si>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</si>
  <si>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</si>
  <si>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</si>
  <si>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</si>
  <si>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</si>
  <si>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</si>
  <si>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</si>
  <si>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</si>
  <si>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</si>
  <si>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</si>
  <si>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</si>
  <si>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</si>
  <si>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</si>
  <si>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</si>
  <si>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</si>
  <si>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</si>
  <si>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</si>
  <si>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</si>
  <si>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</si>
  <si>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</si>
  <si>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</si>
  <si>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</si>
  <si>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</si>
  <si>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</si>
  <si>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</si>
  <si>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</si>
  <si>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</si>
  <si>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</si>
  <si>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</si>
  <si>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</si>
  <si>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</si>
  <si>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</si>
  <si>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</si>
  <si>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</si>
  <si>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</si>
  <si>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</si>
  <si>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</si>
  <si>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</si>
  <si>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</si>
  <si>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</si>
  <si>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</si>
  <si>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</si>
  <si>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</si>
  <si>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</si>
  <si>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</si>
  <si>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</si>
  <si>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</si>
  <si>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</si>
  <si>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</si>
  <si>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</si>
  <si>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</si>
  <si>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</si>
  <si>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</si>
  <si>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</si>
  <si>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</si>
  <si>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</si>
  <si>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</si>
  <si>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</si>
  <si>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</si>
  <si>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</si>
  <si>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</si>
  <si>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</si>
  <si>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</si>
  <si>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</si>
  <si>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</si>
  <si>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</si>
  <si>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</si>
  <si>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</si>
  <si>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</si>
  <si>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</si>
  <si>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</si>
  <si>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</si>
  <si>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</si>
  <si>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</si>
  <si>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</si>
  <si>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</si>
  <si>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</si>
  <si>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</si>
  <si>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</si>
  <si>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</si>
  <si>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</si>
  <si>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</si>
  <si>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</si>
  <si>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</si>
  <si>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</si>
  <si>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</si>
  <si>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</si>
  <si>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</si>
  <si>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</si>
  <si>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</si>
  <si>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</si>
  <si>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</si>
  <si>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</si>
  <si>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</si>
  <si>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</si>
  <si>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</si>
  <si>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</si>
  <si>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</si>
  <si>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</si>
  <si>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</si>
  <si>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</si>
  <si>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</si>
  <si>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</si>
  <si>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</si>
  <si>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</si>
  <si>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</si>
  <si>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</si>
  <si>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</si>
  <si>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</si>
  <si>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</si>
  <si>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</si>
  <si>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</si>
  <si>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</si>
  <si>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</si>
  <si>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</si>
  <si>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</si>
  <si>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</si>
  <si>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</si>
  <si>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</si>
  <si>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</si>
  <si>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</si>
  <si>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</si>
  <si>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</si>
  <si>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</si>
  <si>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</si>
  <si>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</si>
  <si>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</si>
  <si>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</si>
  <si>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</si>
  <si>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</si>
  <si>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</si>
  <si>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</si>
  <si>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</si>
  <si>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</si>
  <si>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</si>
  <si>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</si>
  <si>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</si>
  <si>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</si>
  <si>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</si>
  <si>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</si>
  <si>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</si>
  <si>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</si>
  <si>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</si>
  <si>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</si>
  <si>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</si>
  <si>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</si>
  <si>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</si>
  <si>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</si>
  <si>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</si>
  <si>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</si>
  <si>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</si>
  <si>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</si>
  <si>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</si>
  <si>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</si>
  <si>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</si>
  <si>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</si>
  <si>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</si>
  <si>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</si>
  <si>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</si>
  <si>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</si>
  <si>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</si>
  <si>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</si>
  <si>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</si>
  <si>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</si>
  <si>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</si>
  <si>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</si>
  <si>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</si>
  <si>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</si>
  <si>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</si>
  <si>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</si>
  <si>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</si>
  <si>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</si>
  <si>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</si>
  <si>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</si>
  <si>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</si>
  <si>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</si>
  <si>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</si>
  <si>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</si>
  <si>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</si>
  <si>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</si>
  <si>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</si>
  <si>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</si>
  <si>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</si>
  <si>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</si>
  <si>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</si>
  <si>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</si>
  <si>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</si>
  <si>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</si>
  <si>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</si>
  <si>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</si>
  <si>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</si>
  <si>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</si>
  <si>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</si>
  <si>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</si>
  <si>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</si>
  <si>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</si>
  <si>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</si>
  <si>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</si>
  <si>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</si>
  <si>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</si>
  <si>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</si>
  <si>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</si>
  <si>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</si>
  <si>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</si>
  <si>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</si>
  <si>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</si>
  <si>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</si>
  <si>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</si>
  <si>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</si>
  <si>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</si>
  <si>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</si>
  <si>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</si>
  <si>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</si>
  <si>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</si>
  <si>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</si>
  <si>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</si>
  <si>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</si>
  <si>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</si>
  <si>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</si>
  <si>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</si>
  <si>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</si>
  <si>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</si>
  <si>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</si>
  <si>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</si>
  <si>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</si>
  <si>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</si>
  <si>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</si>
  <si>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</si>
  <si>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</si>
  <si>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</si>
  <si>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</si>
  <si>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</si>
  <si>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</si>
  <si>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</si>
  <si>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</si>
  <si>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</si>
  <si>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</si>
  <si>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</si>
  <si>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</si>
  <si>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</si>
  <si>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</si>
  <si>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</si>
  <si>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</si>
  <si>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</si>
  <si>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</si>
  <si>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</si>
  <si>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</si>
  <si>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</si>
  <si>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</si>
  <si>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</si>
  <si>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</si>
  <si>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</si>
  <si>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</si>
  <si>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</si>
  <si>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</si>
  <si>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</si>
  <si>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</si>
  <si>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</si>
  <si>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</si>
  <si>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</si>
  <si>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</si>
  <si>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</si>
  <si>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</si>
  <si>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</si>
  <si>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</si>
  <si>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</si>
  <si>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</si>
  <si>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</si>
  <si>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</si>
  <si>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</si>
  <si>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</si>
  <si>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</si>
  <si>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</si>
  <si>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</si>
  <si>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</si>
  <si>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</si>
  <si>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</si>
  <si>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</si>
  <si>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</si>
  <si>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</si>
  <si>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</si>
  <si>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</si>
  <si>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</si>
  <si>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</si>
  <si>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</si>
  <si>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</si>
  <si>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</si>
  <si>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</si>
  <si>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</si>
  <si>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</si>
  <si>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</si>
  <si>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</si>
  <si>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</si>
  <si>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</si>
  <si>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</si>
  <si>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</si>
  <si>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</si>
  <si>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</si>
  <si>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</si>
  <si>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</si>
  <si>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</si>
  <si>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</si>
  <si>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</si>
  <si>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</si>
  <si>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</si>
  <si>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</si>
  <si>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</si>
  <si>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</si>
  <si>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</si>
  <si>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</si>
  <si>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</si>
  <si>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</si>
  <si>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</si>
  <si>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</si>
  <si>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</si>
  <si>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</si>
  <si>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</si>
  <si>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</si>
  <si>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</si>
  <si>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</si>
  <si>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</si>
  <si>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</si>
  <si>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</si>
  <si>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</si>
  <si>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</si>
  <si>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</si>
  <si>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</si>
  <si>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</si>
  <si>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</si>
  <si>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</si>
  <si>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</si>
  <si>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</si>
  <si>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</si>
  <si>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</si>
  <si>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</si>
  <si>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</si>
  <si>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</si>
  <si>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</si>
  <si>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</si>
  <si>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</si>
  <si>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</si>
  <si>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</si>
  <si>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</si>
  <si>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</si>
  <si>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</si>
  <si>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</si>
  <si>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</si>
  <si>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</si>
  <si>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</si>
  <si>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</si>
  <si>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</si>
  <si>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</si>
  <si>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</si>
  <si>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</si>
  <si>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</si>
  <si>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</si>
  <si>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</si>
  <si>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</si>
  <si>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</si>
  <si>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</si>
  <si>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</si>
  <si>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</si>
  <si>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</si>
  <si>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</si>
  <si>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</si>
  <si>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</si>
  <si>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</si>
  <si>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</si>
  <si>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</si>
  <si>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</si>
  <si>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</si>
  <si>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</si>
  <si>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</si>
  <si>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</si>
  <si>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</si>
  <si>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</si>
  <si>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</si>
  <si>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</si>
  <si>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</si>
  <si>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</si>
  <si>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</si>
  <si>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</si>
  <si>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</si>
  <si>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</si>
  <si>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</si>
  <si>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</si>
  <si>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</si>
  <si>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</si>
  <si>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</si>
  <si>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</si>
  <si>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</si>
  <si>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</si>
  <si>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</si>
  <si>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</si>
  <si>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</si>
  <si>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</si>
  <si>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</si>
  <si>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</si>
  <si>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</si>
  <si>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</si>
  <si>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</si>
  <si>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</si>
  <si>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</si>
  <si>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</si>
  <si>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</si>
  <si>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</si>
  <si>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</si>
  <si>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</si>
  <si>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</si>
  <si>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</si>
  <si>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</si>
  <si>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</si>
  <si>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</si>
  <si>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</si>
  <si>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</si>
  <si>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</si>
  <si>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</si>
  <si>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</si>
  <si>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</si>
  <si>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</si>
  <si>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</si>
  <si>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</si>
  <si>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</si>
  <si>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</si>
  <si>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</si>
  <si>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</si>
  <si>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</si>
  <si>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</si>
  <si>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</si>
  <si>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</si>
  <si>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</si>
  <si>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</si>
  <si>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</si>
  <si>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</si>
  <si>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</si>
  <si>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</si>
  <si>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</si>
  <si>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</si>
  <si>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</si>
  <si>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</si>
  <si>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</si>
  <si>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</si>
  <si>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</si>
  <si>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</si>
  <si>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</si>
  <si>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</si>
  <si>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</si>
  <si>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</si>
  <si>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</si>
  <si>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</si>
  <si>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</si>
  <si>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</si>
  <si>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</si>
  <si>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</si>
  <si>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</si>
  <si>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</si>
  <si>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</si>
  <si>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</si>
  <si>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</si>
  <si>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</si>
  <si>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</si>
  <si>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</si>
  <si>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</si>
  <si>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</si>
  <si>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</si>
  <si>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</si>
  <si>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</si>
  <si>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</si>
  <si>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</si>
  <si>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</si>
  <si>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</si>
  <si>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</si>
  <si>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</si>
  <si>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</si>
  <si>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</si>
  <si>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</si>
  <si>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</si>
  <si>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</si>
  <si>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</si>
  <si>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</si>
  <si>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</si>
  <si>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</si>
  <si>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</si>
  <si>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</si>
  <si>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</si>
  <si>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</si>
  <si>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</si>
  <si>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</si>
  <si>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</si>
  <si>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</si>
  <si>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</si>
  <si>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</si>
  <si>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</si>
  <si>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</si>
  <si>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</si>
  <si>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</si>
  <si>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</si>
  <si>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</si>
  <si>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</si>
  <si>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</si>
  <si>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</si>
  <si>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</si>
  <si>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</si>
  <si>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</si>
  <si>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</si>
  <si>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</si>
  <si>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</si>
  <si>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</si>
  <si>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</si>
  <si>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</si>
  <si>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</si>
  <si>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</si>
  <si>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</si>
  <si>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</si>
  <si>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</si>
  <si>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</si>
  <si>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</si>
  <si>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</si>
  <si>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</si>
  <si>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</si>
  <si>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</si>
  <si>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</si>
  <si>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</si>
  <si>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</si>
  <si>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</si>
  <si>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</si>
  <si>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</si>
  <si>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</si>
  <si>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</si>
  <si>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</si>
  <si>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</si>
  <si>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</si>
  <si>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</si>
  <si>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</si>
  <si>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</si>
  <si>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</si>
  <si>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</si>
  <si>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</si>
  <si>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</si>
  <si>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</si>
  <si>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</si>
  <si>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</si>
  <si>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</si>
  <si>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</si>
  <si>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</si>
  <si>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</si>
  <si>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</si>
  <si>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</si>
  <si>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</si>
  <si>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</si>
  <si>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</si>
  <si>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</si>
  <si>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</si>
  <si>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</si>
  <si>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</si>
  <si>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</si>
  <si>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</si>
  <si>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</si>
  <si>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</si>
  <si>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</si>
  <si>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</si>
  <si>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</si>
  <si>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</si>
  <si>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</si>
  <si>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</si>
  <si>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</si>
  <si>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</si>
  <si>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</si>
  <si>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</si>
  <si>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</si>
  <si>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</si>
  <si>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</si>
  <si>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</si>
  <si>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</si>
  <si>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</si>
  <si>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</si>
  <si>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</si>
  <si>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</si>
  <si>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</si>
  <si>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</si>
  <si>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</si>
  <si>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</si>
  <si>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</si>
  <si>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</si>
  <si>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</si>
  <si>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</si>
  <si>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</si>
  <si>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</si>
  <si>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</si>
  <si>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</si>
  <si>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</si>
  <si>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</si>
  <si>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</si>
  <si>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</si>
  <si>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</si>
  <si>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</si>
  <si>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</si>
  <si>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</si>
  <si>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</si>
  <si>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</si>
  <si>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</si>
  <si>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</si>
  <si>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</si>
  <si>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</si>
  <si>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</si>
  <si>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</si>
  <si>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</si>
  <si>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</si>
  <si>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</si>
  <si>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</si>
  <si>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</si>
  <si>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</si>
  <si>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</si>
  <si>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</si>
  <si>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</si>
  <si>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</si>
  <si>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</si>
  <si>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</si>
  <si>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</si>
  <si>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</si>
  <si>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</si>
  <si>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</si>
  <si>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</si>
  <si>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</si>
  <si>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</si>
  <si>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</si>
  <si>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</si>
  <si>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</si>
  <si>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</si>
  <si>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</si>
  <si>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</si>
  <si>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</si>
  <si>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</si>
  <si>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</si>
  <si>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</si>
  <si>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</si>
  <si>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</si>
  <si>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</si>
  <si>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</si>
  <si>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</si>
  <si>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</si>
  <si>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</si>
  <si>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</si>
  <si>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</si>
  <si>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</si>
  <si>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</si>
  <si>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</si>
  <si>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</si>
  <si>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</si>
  <si>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</si>
  <si>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</si>
  <si>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</si>
  <si>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</si>
  <si>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</si>
  <si>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</si>
  <si>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</si>
  <si>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</si>
  <si>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</si>
  <si>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</si>
  <si>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</si>
  <si>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</si>
  <si>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</si>
  <si>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</si>
  <si>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</si>
  <si>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</si>
  <si>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</si>
  <si>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</si>
  <si>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</si>
  <si>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</si>
  <si>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</si>
  <si>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</si>
  <si>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</si>
  <si>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</si>
  <si>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</si>
  <si>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</si>
  <si>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</si>
  <si>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</si>
  <si>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</si>
  <si>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</si>
  <si>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</si>
  <si>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</si>
  <si>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</si>
  <si>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</si>
  <si>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</si>
  <si>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</si>
  <si>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</si>
  <si>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</si>
  <si>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</si>
  <si>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</si>
  <si>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</si>
  <si>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</si>
  <si>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</si>
  <si>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</si>
  <si>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</si>
  <si>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</si>
  <si>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</si>
  <si>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</si>
  <si>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</si>
  <si>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</si>
  <si>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</si>
  <si>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</si>
  <si>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</si>
  <si>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</si>
  <si>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</si>
  <si>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</si>
  <si>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</si>
  <si>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</si>
  <si>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</si>
  <si>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</si>
  <si>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</si>
  <si>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</si>
  <si>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</si>
  <si>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</si>
  <si>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</si>
  <si>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</si>
  <si>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</si>
  <si>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</si>
  <si>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</si>
  <si>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</si>
  <si>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</si>
  <si>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</si>
  <si>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</si>
  <si>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</si>
  <si>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</si>
  <si>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</si>
  <si>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</si>
  <si>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</si>
  <si>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</si>
  <si>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</si>
  <si>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</si>
  <si>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</si>
  <si>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</si>
  <si>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</si>
  <si>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</si>
  <si>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</si>
  <si>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</si>
  <si>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</si>
  <si>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</si>
  <si>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</si>
  <si>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</si>
  <si>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</si>
  <si>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</si>
  <si>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</si>
  <si>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</si>
  <si>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</si>
  <si>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</si>
  <si>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</si>
  <si>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</si>
  <si>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</si>
  <si>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</si>
  <si>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</si>
  <si>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</si>
  <si>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</si>
  <si>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</si>
  <si>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</si>
  <si>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</si>
  <si>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</si>
  <si>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</si>
  <si>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</si>
  <si>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</si>
  <si>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</si>
  <si>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</si>
  <si>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</si>
  <si>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</si>
  <si>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</si>
  <si>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</si>
  <si>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</si>
  <si>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</si>
  <si>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</si>
  <si>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</si>
  <si>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</si>
  <si>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</si>
  <si>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</si>
  <si>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</si>
  <si>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</si>
  <si>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</si>
  <si>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</si>
  <si>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</si>
  <si>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</si>
  <si>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</si>
  <si>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</si>
  <si>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</si>
  <si>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</si>
  <si>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</si>
  <si>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</si>
  <si>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</si>
  <si>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</si>
  <si>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</si>
  <si>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</si>
  <si>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</si>
  <si>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</si>
  <si>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</si>
  <si>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</si>
  <si>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</si>
  <si>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</si>
  <si>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</si>
  <si>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</si>
  <si>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</si>
  <si>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</si>
  <si>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</si>
  <si>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</si>
  <si>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</si>
  <si>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</si>
  <si>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</si>
  <si>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</si>
  <si>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</si>
  <si>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</si>
  <si>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</si>
  <si>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</si>
  <si>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</si>
  <si>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</si>
  <si>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</si>
  <si>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</si>
  <si>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</si>
  <si>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</si>
  <si>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</si>
  <si>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</si>
  <si>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</si>
  <si>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</si>
  <si>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</si>
  <si>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</si>
  <si>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</si>
  <si>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</si>
  <si>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</si>
  <si>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</si>
  <si>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</si>
  <si>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</si>
  <si>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</si>
  <si>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</si>
  <si>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</si>
  <si>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</si>
  <si>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</si>
  <si>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</si>
  <si>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</si>
  <si>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</si>
  <si>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</si>
  <si>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</si>
  <si>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</si>
  <si>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</si>
  <si>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</si>
  <si>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</si>
  <si>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</si>
  <si>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</si>
  <si>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</si>
  <si>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</si>
  <si>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</si>
  <si>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</si>
  <si>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</si>
  <si>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</si>
  <si>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</si>
  <si>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</si>
  <si>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</si>
  <si>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</si>
  <si>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</si>
  <si>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</si>
  <si>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</si>
  <si>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</si>
  <si>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</si>
  <si>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</si>
  <si>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</si>
  <si>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</si>
  <si>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</si>
  <si>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</si>
  <si>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</si>
  <si>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</si>
  <si>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</si>
  <si>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</si>
  <si>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</si>
  <si>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</si>
  <si>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</si>
  <si>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</si>
  <si>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</si>
  <si>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</si>
  <si>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</si>
  <si>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</si>
  <si>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</si>
  <si>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</si>
  <si>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</si>
  <si>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</si>
  <si>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</si>
  <si>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</si>
  <si>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</si>
  <si>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</si>
  <si>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</si>
  <si>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</si>
  <si>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</si>
  <si>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</si>
  <si>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</si>
  <si>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</si>
  <si>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</si>
  <si>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</si>
  <si>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</si>
  <si>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</si>
  <si>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</si>
  <si>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</si>
  <si>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</si>
  <si>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</si>
  <si>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</si>
  <si>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</si>
  <si>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</si>
  <si>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</si>
  <si>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</si>
  <si>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</si>
  <si>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</si>
  <si>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</si>
  <si>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</si>
  <si>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</si>
  <si>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</si>
  <si>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</si>
  <si>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</si>
  <si>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</si>
  <si>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</si>
  <si>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</si>
  <si>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</si>
  <si>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</si>
  <si>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</si>
  <si>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</si>
  <si>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</si>
  <si>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</si>
  <si>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</si>
  <si>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</si>
  <si>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</si>
  <si>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</si>
  <si>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</si>
  <si>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</si>
  <si>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</si>
  <si>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</si>
  <si>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</si>
  <si>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</si>
  <si>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</si>
  <si>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</si>
  <si>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</si>
  <si>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</si>
  <si>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</si>
  <si>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</si>
  <si>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</si>
  <si>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</si>
  <si>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</si>
  <si>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</si>
  <si>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</si>
  <si>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</si>
  <si>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</si>
  <si>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</si>
  <si>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</si>
  <si>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</si>
  <si>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</si>
  <si>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</si>
  <si>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</si>
  <si>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</si>
  <si>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</si>
  <si>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</si>
  <si>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</si>
  <si>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</si>
  <si>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</si>
  <si>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</si>
  <si>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</si>
  <si>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</si>
  <si>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</si>
  <si>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</si>
  <si>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</si>
  <si>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</si>
  <si>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</si>
  <si>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</si>
  <si>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</si>
  <si>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</si>
  <si>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</si>
  <si>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</si>
  <si>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</si>
  <si>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</si>
  <si>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</si>
  <si>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</si>
  <si>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</si>
  <si>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</si>
  <si>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</si>
  <si>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</si>
  <si>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</si>
  <si>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</si>
  <si>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</si>
  <si>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</si>
  <si>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</si>
  <si>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</si>
  <si>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</si>
  <si>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</si>
  <si>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</si>
  <si>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</si>
  <si>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</si>
  <si>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</si>
  <si>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</si>
  <si>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</si>
  <si>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</si>
  <si>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</si>
  <si>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</si>
  <si>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</si>
  <si>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</si>
  <si>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</si>
  <si>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</si>
  <si>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</si>
  <si>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</si>
  <si>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</si>
  <si>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</si>
  <si>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</si>
  <si>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</si>
  <si>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</si>
  <si>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</si>
  <si>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</si>
  <si>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</si>
  <si>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</si>
  <si>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</si>
  <si>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</si>
  <si>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</si>
  <si>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</si>
  <si>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</si>
  <si>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</si>
  <si>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</si>
  <si>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</si>
  <si>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</si>
  <si>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</si>
  <si>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</si>
  <si>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</si>
  <si>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</si>
  <si>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</si>
  <si>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</si>
  <si>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</si>
  <si>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</si>
  <si>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</si>
  <si>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</si>
  <si>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</si>
  <si>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</si>
  <si>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</si>
  <si>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</si>
  <si>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</si>
  <si>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</si>
  <si>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</si>
  <si>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</si>
  <si>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</si>
  <si>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</si>
  <si>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</si>
  <si>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</si>
  <si>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</si>
  <si>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</si>
  <si>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</si>
  <si>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</si>
  <si>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</si>
  <si>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</si>
  <si>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</si>
  <si>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</si>
  <si>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</si>
  <si>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</si>
  <si>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</si>
  <si>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</si>
  <si>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</si>
  <si>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</si>
  <si>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</si>
  <si>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</si>
  <si>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</si>
  <si>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</si>
  <si>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</si>
  <si>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</si>
  <si>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</si>
  <si>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</si>
  <si>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</si>
  <si>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</si>
  <si>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</si>
  <si>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</si>
  <si>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</si>
  <si>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</si>
  <si>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</si>
  <si>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</si>
  <si>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</si>
  <si>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</si>
  <si>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</si>
  <si>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</si>
  <si>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</si>
  <si>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</si>
  <si>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</si>
  <si>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</si>
  <si>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</si>
  <si>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</si>
  <si>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</si>
  <si>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</si>
  <si>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</si>
  <si>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</si>
  <si>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</si>
  <si>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</si>
  <si>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</si>
  <si>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</si>
  <si>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</si>
  <si>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</si>
  <si>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</si>
  <si>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</si>
  <si>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</si>
  <si>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</si>
  <si>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</si>
  <si>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</si>
  <si>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</si>
  <si>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</si>
  <si>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</si>
  <si>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</si>
  <si>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</si>
  <si>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</si>
  <si>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</si>
  <si>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</si>
  <si>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</si>
  <si>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</si>
  <si>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</si>
  <si>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</si>
  <si>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</si>
  <si>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</si>
  <si>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</si>
  <si>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</si>
  <si>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</si>
  <si>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</si>
  <si>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</si>
  <si>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</si>
  <si>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</si>
  <si>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</si>
  <si>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</si>
  <si>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</si>
  <si>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</si>
  <si>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</si>
  <si>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</si>
  <si>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</si>
  <si>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</si>
  <si>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</si>
  <si>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</si>
  <si>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</si>
  <si>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</si>
  <si>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</si>
  <si>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</si>
  <si>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</si>
  <si>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</si>
  <si>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</si>
  <si>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</si>
  <si>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</si>
  <si>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</si>
  <si>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</si>
  <si>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</si>
  <si>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</si>
  <si>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</si>
  <si>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</si>
  <si>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</si>
  <si>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</si>
  <si>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</si>
  <si>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</si>
  <si>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</si>
  <si>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</si>
  <si>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</si>
  <si>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</si>
  <si>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</si>
  <si>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</si>
  <si>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</si>
  <si>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</si>
  <si>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</si>
  <si>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</si>
  <si>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</si>
  <si>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</si>
  <si>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</si>
  <si>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</si>
  <si>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</si>
  <si>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</si>
  <si>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</si>
  <si>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</si>
  <si>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</si>
  <si>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</si>
  <si>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</si>
  <si>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</si>
  <si>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</si>
  <si>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</si>
  <si>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</si>
  <si>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</si>
  <si>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</si>
  <si>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</si>
  <si>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</si>
  <si>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</si>
  <si>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</si>
  <si>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</si>
  <si>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</si>
  <si>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</si>
  <si>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</si>
  <si>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</si>
  <si>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</si>
  <si>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</si>
  <si>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</si>
  <si>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</si>
  <si>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</si>
  <si>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</si>
  <si>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</si>
  <si>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</si>
  <si>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</si>
  <si>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</si>
  <si>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</si>
  <si>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</si>
  <si>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</si>
  <si>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</si>
  <si>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</si>
  <si>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</si>
  <si>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</si>
  <si>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</si>
  <si>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</si>
  <si>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</si>
  <si>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</si>
  <si>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</si>
  <si>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</si>
  <si>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</si>
  <si>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</si>
  <si>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</si>
  <si>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</si>
  <si>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</si>
  <si>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</si>
  <si>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</si>
  <si>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</si>
  <si>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</si>
  <si>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</si>
  <si>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</si>
  <si>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</si>
  <si>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</si>
  <si>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</si>
  <si>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</si>
  <si>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</si>
  <si>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</si>
  <si>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</si>
  <si>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</si>
  <si>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</si>
  <si>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</si>
  <si>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</si>
  <si>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</si>
  <si>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</si>
  <si>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</si>
  <si>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</si>
  <si>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</si>
  <si>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</si>
  <si>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</si>
  <si>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</si>
  <si>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</si>
  <si>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</si>
  <si>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</si>
  <si>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</si>
  <si>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</si>
  <si>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</si>
  <si>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</si>
  <si>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</si>
  <si>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</si>
  <si>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</si>
  <si>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</si>
  <si>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</si>
  <si>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</si>
  <si>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</si>
  <si>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</si>
  <si>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</si>
  <si>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</si>
  <si>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</si>
  <si>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</si>
  <si>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</si>
  <si>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</si>
  <si>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</si>
  <si>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</si>
  <si>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</si>
  <si>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</si>
  <si>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</si>
  <si>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</si>
  <si>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</si>
  <si>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</si>
  <si>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</si>
  <si>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</si>
  <si>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</si>
  <si>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</si>
  <si>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</si>
  <si>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</si>
  <si>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</si>
  <si>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</si>
  <si>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</si>
  <si>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</si>
  <si>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</si>
  <si>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</si>
  <si>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</si>
  <si>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</si>
  <si>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</si>
  <si>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</si>
  <si>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</si>
  <si>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</si>
  <si>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</si>
  <si>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</si>
  <si>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</si>
  <si>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</si>
  <si>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</si>
  <si>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</si>
  <si>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</si>
  <si>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</si>
  <si>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</si>
  <si>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</si>
  <si>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</si>
  <si>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</si>
  <si>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</si>
  <si>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</si>
  <si>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</si>
  <si>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</si>
  <si>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</si>
  <si>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</si>
  <si>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</si>
  <si>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</si>
  <si>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</si>
  <si>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</si>
  <si>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</si>
  <si>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</si>
  <si>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</si>
  <si>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</si>
  <si>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</si>
  <si>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</si>
  <si>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</si>
  <si>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</si>
  <si>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</si>
  <si>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</si>
  <si>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</si>
  <si>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</si>
  <si>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</si>
  <si>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</si>
  <si>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</si>
  <si>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</si>
  <si>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</si>
  <si>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</si>
  <si>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</si>
  <si>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</si>
  <si>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</si>
  <si>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</si>
  <si>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</si>
  <si>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</si>
  <si>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</si>
  <si>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</si>
  <si>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</si>
  <si>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</si>
  <si>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</si>
  <si>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</si>
  <si>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</si>
  <si>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</si>
  <si>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</si>
  <si>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</si>
  <si>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</si>
  <si>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</si>
  <si>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</si>
  <si>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</si>
  <si>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</si>
  <si>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</si>
  <si>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</si>
  <si>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</si>
  <si>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</si>
  <si>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</si>
  <si>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</si>
  <si>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</si>
  <si>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</si>
  <si>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</si>
  <si>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</si>
  <si>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</si>
  <si>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</si>
  <si>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</si>
  <si>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</si>
  <si>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</si>
  <si>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</si>
  <si>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</si>
  <si>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</si>
  <si>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</si>
  <si>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</si>
  <si>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</si>
  <si>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</si>
  <si>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</si>
  <si>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</si>
  <si>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</si>
  <si>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</si>
  <si>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</si>
  <si>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</si>
  <si>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</si>
  <si>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</si>
  <si>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</si>
  <si>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</si>
  <si>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</si>
  <si>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</si>
  <si>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</si>
  <si>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</si>
  <si>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</si>
  <si>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</si>
  <si>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</si>
  <si>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</si>
  <si>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</si>
  <si>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</si>
  <si>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</si>
  <si>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</si>
  <si>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</si>
  <si>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</si>
  <si>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</si>
  <si>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</si>
  <si>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</si>
  <si>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</si>
  <si>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</si>
  <si>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</si>
  <si>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</si>
  <si>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</si>
  <si>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</si>
  <si>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</si>
  <si>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</si>
  <si>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</si>
  <si>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</si>
  <si>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</si>
  <si>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</si>
  <si>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</si>
  <si>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</si>
  <si>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</si>
  <si>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</si>
  <si>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</si>
  <si>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</si>
  <si>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</si>
  <si>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</si>
  <si>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</si>
  <si>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</si>
  <si>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</si>
  <si>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</si>
  <si>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</si>
  <si>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</si>
  <si>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</si>
  <si>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</si>
  <si>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</si>
  <si>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</si>
  <si>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</si>
  <si>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</si>
  <si>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</si>
  <si>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</si>
  <si>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</si>
  <si>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</si>
  <si>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</si>
  <si>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</si>
  <si>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</si>
  <si>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</si>
  <si>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</si>
  <si>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</si>
  <si>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</si>
  <si>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</si>
  <si>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</si>
  <si>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</si>
  <si>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</si>
  <si>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</si>
  <si>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</si>
  <si>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</si>
  <si>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</si>
  <si>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</si>
  <si>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</si>
  <si>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</si>
  <si>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</si>
  <si>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</si>
  <si>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</si>
  <si>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</si>
  <si>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</si>
  <si>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</si>
  <si>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</si>
  <si>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</si>
  <si>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</si>
  <si>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</si>
  <si>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</si>
  <si>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</si>
  <si>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</si>
  <si>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</si>
  <si>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</si>
  <si>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</si>
  <si>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</si>
  <si>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</si>
  <si>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</si>
  <si>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</si>
  <si>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</si>
  <si>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</si>
  <si>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</si>
  <si>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</si>
  <si>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</si>
  <si>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</si>
  <si>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</si>
  <si>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</si>
  <si>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</si>
  <si>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</si>
  <si>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</si>
  <si>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</si>
  <si>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</si>
  <si>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</si>
  <si>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</si>
  <si>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</si>
  <si>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</si>
  <si>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</si>
  <si>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</si>
  <si>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</si>
  <si>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</si>
  <si>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</si>
  <si>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</si>
  <si>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</si>
  <si>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</si>
  <si>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</si>
  <si>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</si>
  <si>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</si>
  <si>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</si>
  <si>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</si>
  <si>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</si>
  <si>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</si>
  <si>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</si>
  <si>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</si>
  <si>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</si>
  <si>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</si>
  <si>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</si>
  <si>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</si>
  <si>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</si>
  <si>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</si>
  <si>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</si>
  <si>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</si>
  <si>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</si>
  <si>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</si>
  <si>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</si>
  <si>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</si>
  <si>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</si>
  <si>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</si>
  <si>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</si>
  <si>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</si>
  <si>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</si>
  <si>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</si>
  <si>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</si>
  <si>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</si>
  <si>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</si>
  <si>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</si>
  <si>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</si>
  <si>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</si>
  <si>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</si>
  <si>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</si>
  <si>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</si>
  <si>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</si>
  <si>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</si>
  <si>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</si>
  <si>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</si>
  <si>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</si>
  <si>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</si>
  <si>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</si>
  <si>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</si>
  <si>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</si>
  <si>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</si>
  <si>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</si>
  <si>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</si>
  <si>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</si>
  <si>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</si>
  <si>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</si>
  <si>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</si>
  <si>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</si>
  <si>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</si>
  <si>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</si>
  <si>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</si>
  <si>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</si>
  <si>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</si>
  <si>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</si>
  <si>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</si>
  <si>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</si>
  <si>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</si>
  <si>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</si>
  <si>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</si>
  <si>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</si>
  <si>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</si>
  <si>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</si>
  <si>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</si>
  <si>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</si>
  <si>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</si>
  <si>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</si>
  <si>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</si>
  <si>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</si>
  <si>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</si>
  <si>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</si>
  <si>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</si>
  <si>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</si>
  <si>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</si>
  <si>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</si>
  <si>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</si>
  <si>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</si>
  <si>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</si>
  <si>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</si>
  <si>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</si>
  <si>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</si>
  <si>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</si>
  <si>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</si>
  <si>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</si>
  <si>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</si>
  <si>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</si>
  <si>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</si>
  <si>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</si>
  <si>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</si>
  <si>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</si>
  <si>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</si>
  <si>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</si>
  <si>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</si>
  <si>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</si>
  <si>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</si>
  <si>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</si>
  <si>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</si>
  <si>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</si>
  <si>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</si>
  <si>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</si>
  <si>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</si>
  <si>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</si>
  <si>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</si>
  <si>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</si>
  <si>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</si>
  <si>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</si>
  <si>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</si>
  <si>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</si>
  <si>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</si>
  <si>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</si>
  <si>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</si>
  <si>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</si>
  <si>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</si>
  <si>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</si>
  <si>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</si>
  <si>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</si>
  <si>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</si>
  <si>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</si>
  <si>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</si>
  <si>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</si>
  <si>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</si>
  <si>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</si>
  <si>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</si>
  <si>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</si>
  <si>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</si>
  <si>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</si>
  <si>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</si>
  <si>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</si>
  <si>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</si>
  <si>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</si>
  <si>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</si>
  <si>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</si>
  <si>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</si>
  <si>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</si>
  <si>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</si>
  <si>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</si>
  <si>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</si>
  <si>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</si>
  <si>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</si>
  <si>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</si>
  <si>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</si>
  <si>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</si>
  <si>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</si>
  <si>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</si>
  <si>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</si>
  <si>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</si>
  <si>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</si>
  <si>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</si>
  <si>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</si>
  <si>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</si>
  <si>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</si>
  <si>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</si>
  <si>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</si>
  <si>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</si>
  <si>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</si>
  <si>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</si>
  <si>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</si>
  <si>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</si>
  <si>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</si>
  <si>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</si>
  <si>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</si>
  <si>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</si>
  <si>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</si>
  <si>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</si>
  <si>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</si>
  <si>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</si>
  <si>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</si>
  <si>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</si>
  <si>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</si>
  <si>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</si>
  <si>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</si>
  <si>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</si>
  <si>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</si>
  <si>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</si>
  <si>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</si>
  <si>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</si>
  <si>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</si>
  <si>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</si>
  <si>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</si>
  <si>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</si>
  <si>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</si>
  <si>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</si>
  <si>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</si>
  <si>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</si>
  <si>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</si>
  <si>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</si>
  <si>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</si>
  <si>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</si>
  <si>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</si>
  <si>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</si>
  <si>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</si>
  <si>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</si>
  <si>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</si>
  <si>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</si>
  <si>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</si>
  <si>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</si>
  <si>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</si>
  <si>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</si>
  <si>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</si>
  <si>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</si>
  <si>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</si>
  <si>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</si>
  <si>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</si>
  <si>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</si>
  <si>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</si>
  <si>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</si>
  <si>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</si>
  <si>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</si>
  <si>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</si>
  <si>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</si>
  <si>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</si>
  <si>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</si>
  <si>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</si>
  <si>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</si>
  <si>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</si>
  <si>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</si>
  <si>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</si>
  <si>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</si>
  <si>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</si>
  <si>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</si>
  <si>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</si>
  <si>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</si>
  <si>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</si>
  <si>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</si>
  <si>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</si>
  <si>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</si>
  <si>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</si>
  <si>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</si>
  <si>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</si>
  <si>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</si>
  <si>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</si>
  <si>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</si>
  <si>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</si>
  <si>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</si>
  <si>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</si>
  <si>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</si>
  <si>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</si>
  <si>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</si>
  <si>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</si>
  <si>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</si>
  <si>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</si>
  <si>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</si>
  <si>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</si>
  <si>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</si>
  <si>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</si>
  <si>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</si>
  <si>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</si>
  <si>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</si>
  <si>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</si>
  <si>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</si>
  <si>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</si>
  <si>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</si>
  <si>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</si>
  <si>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</si>
  <si>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</si>
  <si>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</si>
  <si>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</si>
  <si>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</si>
  <si>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</si>
  <si>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</si>
  <si>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</si>
  <si>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</si>
  <si>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</si>
  <si>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</si>
  <si>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</si>
  <si>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</si>
  <si>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</si>
  <si>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</si>
  <si>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</si>
  <si>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</si>
  <si>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</si>
  <si>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</si>
  <si>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</si>
  <si>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</si>
  <si>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</si>
  <si>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</si>
  <si>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</si>
  <si>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</si>
  <si>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</si>
  <si>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</si>
  <si>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</si>
  <si>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</si>
  <si>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</si>
  <si>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</si>
  <si>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</si>
  <si>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</si>
  <si>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</si>
  <si>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</si>
  <si>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</si>
  <si>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</si>
  <si>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</si>
  <si>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</si>
  <si>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</si>
  <si>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</si>
  <si>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</si>
  <si>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</si>
  <si>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</si>
  <si>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</si>
  <si>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</si>
  <si>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</si>
  <si>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</si>
  <si>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</si>
  <si>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</si>
  <si>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</si>
  <si>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</si>
  <si>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</si>
  <si>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</si>
  <si>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</si>
  <si>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</si>
  <si>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</si>
  <si>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</si>
  <si>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</si>
  <si>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</si>
  <si>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</si>
  <si>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</si>
  <si>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</si>
  <si>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</si>
  <si>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</si>
  <si>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</si>
  <si>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</si>
  <si>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</si>
  <si>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</si>
  <si>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</si>
  <si>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</si>
  <si>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</si>
  <si>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</si>
  <si>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</si>
  <si>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</si>
  <si>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</si>
  <si>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</si>
  <si>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</si>
  <si>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</si>
  <si>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</si>
  <si>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</si>
  <si>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</si>
  <si>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</si>
  <si>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</si>
  <si>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</si>
  <si>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</si>
  <si>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</si>
  <si>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</si>
  <si>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</si>
  <si>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</si>
  <si>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</si>
  <si>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</si>
  <si>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</si>
  <si>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</si>
  <si>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</si>
  <si>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</si>
  <si>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</si>
  <si>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</si>
  <si>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</si>
  <si>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</si>
  <si>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</si>
  <si>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</si>
  <si>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</si>
  <si>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</si>
  <si>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</si>
  <si>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</si>
  <si>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</si>
  <si>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</si>
  <si>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</si>
  <si>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</si>
  <si>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</si>
  <si>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</si>
  <si>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</si>
  <si>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</si>
  <si>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</si>
  <si>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</si>
  <si>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</si>
  <si>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</si>
  <si>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</si>
  <si>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</si>
  <si>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</si>
  <si>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</si>
  <si>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</si>
  <si>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</si>
  <si>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</si>
  <si>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</si>
  <si>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</si>
  <si>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</si>
  <si>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</si>
  <si>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</si>
  <si>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</si>
  <si>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</si>
  <si>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</si>
  <si>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</si>
  <si>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</si>
  <si>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</si>
  <si>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</si>
  <si>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</si>
  <si>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</si>
  <si>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</si>
  <si>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</si>
  <si>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</si>
  <si>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</si>
  <si>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</si>
  <si>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</si>
  <si>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</si>
  <si>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</si>
  <si>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</si>
  <si>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</si>
  <si>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</si>
  <si>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</si>
  <si>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</si>
  <si>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</si>
  <si>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</si>
  <si>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</si>
  <si>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</si>
  <si>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</si>
  <si>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</si>
  <si>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</si>
  <si>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</si>
  <si>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</si>
  <si>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</si>
  <si>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</si>
  <si>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</si>
  <si>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</si>
  <si>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</si>
  <si>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</si>
  <si>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</si>
  <si>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</si>
  <si>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</si>
  <si>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</si>
  <si>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</si>
  <si>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</si>
  <si>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</si>
  <si>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</si>
  <si>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</si>
  <si>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</si>
  <si>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</si>
  <si>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</si>
  <si>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</si>
  <si>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</si>
  <si>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</si>
  <si>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</si>
  <si>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</si>
  <si>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</si>
  <si>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</si>
  <si>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</si>
  <si>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</si>
  <si>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</si>
  <si>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</si>
  <si>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</si>
  <si>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</si>
  <si>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</si>
  <si>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</si>
  <si>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</si>
  <si>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</si>
  <si>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</si>
  <si>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</si>
  <si>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</si>
  <si>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</si>
  <si>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</si>
  <si>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</si>
  <si>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</si>
  <si>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</si>
  <si>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</si>
  <si>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</si>
  <si>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</si>
  <si>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</si>
  <si>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</si>
  <si>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</si>
  <si>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</si>
  <si>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</si>
  <si>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</si>
  <si>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</si>
  <si>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</si>
  <si>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</si>
  <si>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</si>
  <si>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</si>
  <si>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</si>
  <si>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</si>
  <si>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</si>
  <si>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</si>
  <si>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</si>
  <si>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</si>
  <si>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</si>
  <si>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</si>
  <si>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</si>
  <si>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</si>
  <si>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</si>
  <si>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</si>
  <si>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</si>
  <si>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</si>
  <si>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</si>
  <si>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</si>
  <si>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</si>
  <si>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</si>
  <si>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</si>
  <si>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</si>
  <si>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</si>
  <si>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</si>
  <si>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</si>
  <si>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</si>
  <si>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</si>
  <si>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</si>
  <si>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</si>
  <si>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</si>
  <si>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</si>
  <si>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</si>
  <si>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</si>
  <si>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</si>
  <si>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</si>
  <si>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</si>
  <si>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</si>
  <si>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</si>
  <si>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</si>
  <si>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</si>
  <si>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</si>
  <si>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</si>
  <si>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</si>
  <si>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</si>
  <si>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</si>
  <si>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</si>
  <si>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</si>
  <si>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</si>
  <si>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</si>
  <si>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</si>
  <si>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</si>
  <si>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</si>
  <si>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</si>
  <si>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</si>
  <si>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</si>
  <si>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</si>
  <si>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</si>
  <si>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</si>
  <si>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</si>
  <si>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</si>
  <si>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</si>
  <si>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</si>
  <si>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</si>
  <si>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</si>
  <si>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</si>
  <si>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</si>
  <si>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</si>
  <si>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</si>
  <si>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</si>
  <si>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</si>
  <si>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</si>
  <si>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</si>
  <si>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</si>
  <si>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</si>
  <si>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</si>
  <si>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</si>
  <si>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</si>
  <si>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</si>
  <si>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</si>
  <si>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</si>
  <si>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</si>
  <si>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</si>
  <si>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</si>
  <si>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</si>
  <si>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</si>
  <si>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</si>
  <si>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</si>
  <si>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</si>
  <si>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</si>
  <si>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</si>
  <si>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</si>
  <si>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</si>
  <si>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</si>
  <si>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</si>
  <si>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</si>
  <si>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</si>
  <si>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</si>
  <si>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</si>
  <si>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</si>
  <si>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</si>
  <si>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</si>
  <si>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</si>
  <si>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</si>
  <si>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</si>
  <si>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</si>
  <si>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</si>
  <si>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</si>
  <si>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</si>
  <si>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</si>
  <si>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</si>
  <si>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</si>
  <si>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</si>
  <si>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</si>
  <si>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</si>
  <si>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</si>
  <si>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</si>
  <si>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</si>
  <si>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</si>
  <si>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</si>
  <si>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</si>
  <si>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</si>
  <si>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</si>
  <si>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</si>
  <si>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</si>
  <si>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</si>
  <si>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</si>
  <si>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</si>
  <si>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</si>
  <si>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</si>
  <si>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</si>
  <si>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</si>
  <si>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</si>
  <si>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</si>
  <si>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</si>
  <si>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</si>
  <si>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</si>
  <si>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</si>
  <si>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</si>
  <si>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</si>
  <si>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</si>
  <si>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</si>
  <si>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</si>
  <si>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</si>
  <si>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</si>
  <si>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</si>
  <si>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</si>
  <si>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</si>
  <si>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</si>
  <si>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</si>
  <si>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</si>
  <si>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</si>
  <si>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</si>
  <si>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</si>
  <si>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</si>
  <si>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</si>
  <si>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</si>
  <si>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</si>
  <si>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</si>
  <si>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</si>
  <si>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</si>
  <si>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</si>
  <si>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</si>
  <si>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</si>
  <si>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</si>
  <si>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</si>
  <si>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</si>
  <si>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</si>
  <si>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</si>
  <si>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</si>
  <si>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</si>
  <si>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</si>
  <si>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</si>
  <si>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</si>
  <si>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</si>
  <si>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</si>
  <si>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</si>
  <si>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</si>
  <si>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</si>
  <si>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</si>
  <si>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</si>
  <si>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</si>
  <si>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</si>
  <si>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</si>
  <si>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</si>
  <si>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</si>
  <si>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</si>
  <si>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</si>
  <si>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</si>
  <si>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</si>
  <si>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</si>
  <si>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</si>
  <si>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</si>
  <si>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</si>
  <si>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</si>
  <si>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</si>
  <si>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</si>
  <si>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</si>
  <si>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</si>
  <si>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</si>
  <si>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</si>
  <si>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</si>
  <si>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</si>
  <si>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</si>
  <si>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</si>
  <si>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</si>
  <si>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</si>
  <si>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</si>
  <si>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</si>
  <si>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</si>
  <si>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</si>
  <si>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</si>
  <si>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</si>
  <si>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</si>
  <si>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</si>
  <si>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</si>
  <si>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</si>
  <si>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</si>
  <si>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</si>
  <si>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</si>
  <si>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</si>
  <si>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</si>
  <si>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</si>
  <si>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</si>
  <si>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</si>
  <si>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</si>
  <si>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</si>
  <si>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</si>
  <si>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</si>
  <si>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</si>
  <si>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</si>
  <si>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</si>
  <si>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</si>
  <si>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</si>
  <si>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</si>
  <si>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</si>
  <si>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</si>
  <si>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</si>
  <si>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</si>
  <si>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</si>
  <si>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</si>
  <si>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</si>
  <si>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</si>
  <si>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</si>
  <si>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</si>
  <si>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</si>
  <si>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</si>
  <si>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</si>
  <si>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</si>
  <si>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</si>
  <si>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</si>
  <si>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</si>
  <si>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</si>
  <si>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</si>
  <si>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</si>
  <si>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</si>
  <si>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</si>
  <si>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</si>
  <si>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</si>
  <si>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</si>
  <si>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</si>
  <si>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</si>
  <si>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</si>
  <si>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</si>
  <si>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</si>
  <si>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</si>
  <si>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</si>
  <si>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</si>
  <si>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</si>
  <si>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</si>
  <si>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</si>
  <si>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</si>
  <si>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</si>
  <si>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</si>
  <si>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</si>
  <si>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</si>
  <si>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</si>
  <si>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</si>
  <si>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</si>
  <si>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</si>
  <si>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</si>
  <si>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</si>
  <si>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</si>
  <si>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</si>
  <si>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</si>
  <si>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</si>
  <si>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</si>
  <si>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</si>
  <si>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</si>
  <si>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</si>
  <si>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</si>
  <si>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</si>
  <si>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</si>
  <si>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</si>
  <si>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</si>
  <si>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</si>
  <si>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</si>
  <si>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</si>
  <si>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</si>
  <si>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</si>
  <si>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</si>
  <si>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</si>
  <si>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</si>
  <si>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</si>
  <si>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</si>
  <si>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</si>
  <si>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</si>
  <si>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</si>
  <si>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</si>
  <si>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</si>
  <si>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</si>
  <si>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</si>
  <si>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</si>
  <si>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</si>
  <si>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</si>
  <si>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</si>
  <si>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</si>
  <si>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</si>
  <si>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</si>
  <si>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</si>
  <si>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</si>
  <si>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</si>
  <si>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</si>
  <si>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</si>
  <si>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</si>
  <si>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</si>
  <si>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</si>
  <si>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</si>
  <si>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</si>
  <si>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</si>
  <si>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</si>
  <si>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</si>
  <si>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</si>
  <si>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</si>
  <si>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</si>
  <si>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</si>
  <si>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</si>
  <si>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</si>
  <si>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</si>
  <si>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</si>
  <si>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</si>
  <si>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</si>
  <si>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</si>
  <si>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</si>
  <si>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</si>
  <si>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</si>
  <si>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</si>
  <si>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</si>
  <si>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</si>
  <si>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</si>
  <si>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</si>
  <si>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</si>
  <si>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</si>
  <si>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</si>
  <si>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</si>
  <si>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</si>
  <si>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</si>
  <si>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</si>
  <si>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</si>
  <si>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</si>
  <si>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</si>
  <si>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</si>
  <si>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</si>
  <si>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</si>
  <si>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</si>
  <si>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</si>
  <si>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</si>
  <si>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</si>
  <si>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</si>
  <si>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</si>
  <si>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</si>
  <si>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</si>
  <si>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</si>
  <si>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</si>
  <si>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</si>
  <si>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</si>
  <si>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</si>
  <si>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</si>
  <si>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</si>
  <si>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</si>
  <si>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</si>
  <si>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</si>
  <si>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</si>
  <si>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</si>
  <si>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</si>
  <si>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</si>
  <si>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</si>
  <si>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</si>
  <si>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</si>
  <si>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</si>
  <si>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</si>
  <si>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</si>
  <si>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</si>
  <si>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</si>
  <si>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</si>
  <si>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</si>
  <si>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</si>
  <si>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</si>
  <si>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</si>
  <si>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</si>
  <si>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</si>
  <si>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</si>
  <si>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</si>
  <si>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</si>
  <si>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</si>
  <si>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</si>
  <si>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</si>
  <si>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</si>
  <si>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</si>
  <si>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</si>
  <si>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</si>
  <si>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</si>
  <si>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</si>
  <si>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</si>
  <si>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</si>
  <si>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</si>
  <si>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</si>
  <si>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</si>
  <si>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</si>
  <si>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</si>
  <si>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</si>
  <si>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</si>
  <si>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</si>
  <si>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</si>
  <si>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</si>
  <si>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</si>
  <si>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</si>
  <si>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</si>
  <si>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</si>
  <si>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</si>
  <si>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</si>
  <si>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</si>
  <si>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</si>
  <si>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</si>
  <si>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</si>
  <si>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</si>
  <si>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</si>
  <si>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</si>
  <si>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</si>
  <si>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</si>
  <si>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</si>
  <si>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</si>
  <si>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</si>
  <si>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</si>
  <si>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</si>
  <si>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</si>
  <si>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</si>
  <si>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</si>
  <si>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</si>
  <si>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</si>
  <si>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</si>
  <si>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</si>
  <si>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</si>
  <si>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</si>
  <si>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</si>
  <si>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</si>
  <si>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</si>
  <si>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</si>
  <si>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</si>
  <si>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</si>
  <si>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</si>
  <si>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</si>
  <si>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</si>
  <si>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</si>
  <si>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</si>
  <si>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</si>
  <si>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</si>
  <si>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</si>
  <si>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</si>
  <si>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</si>
  <si>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</si>
  <si>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</si>
  <si>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</si>
  <si>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</si>
  <si>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</si>
  <si>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</si>
  <si>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</si>
  <si>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</si>
  <si>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</si>
  <si>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</si>
  <si>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</si>
  <si>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</si>
  <si>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</si>
  <si>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</si>
  <si>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</si>
  <si>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</si>
  <si>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</si>
  <si>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</si>
  <si>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</si>
  <si>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</si>
  <si>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</si>
  <si>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</si>
  <si>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</si>
  <si>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</si>
  <si>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</si>
  <si>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</si>
  <si>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</si>
  <si>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</si>
  <si>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</si>
  <si>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</si>
  <si>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</si>
  <si>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</si>
  <si>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</si>
  <si>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</si>
  <si>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</si>
  <si>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</si>
  <si>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</si>
  <si>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</si>
  <si>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</si>
  <si>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</si>
  <si>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</si>
  <si>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</si>
  <si>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</si>
  <si>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</si>
  <si>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</si>
  <si>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</si>
  <si>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</si>
  <si>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</si>
  <si>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</si>
  <si>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</si>
  <si>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</si>
  <si>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</si>
  <si>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</si>
  <si>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</si>
  <si>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</si>
  <si>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</si>
  <si>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</si>
  <si>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</si>
  <si>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</si>
  <si>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</si>
  <si>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</si>
  <si>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</si>
  <si>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</si>
  <si>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</si>
  <si>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</si>
  <si>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</si>
  <si>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</si>
  <si>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</si>
  <si>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</si>
  <si>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</si>
  <si>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</si>
  <si>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</si>
  <si>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</si>
  <si>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</si>
  <si>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</si>
  <si>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</si>
  <si>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</si>
  <si>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</si>
  <si>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</si>
  <si>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</si>
  <si>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</si>
  <si>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</si>
  <si>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</si>
  <si>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</si>
  <si>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</si>
  <si>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</si>
  <si>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</si>
  <si>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</si>
  <si>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</si>
  <si>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</si>
  <si>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</si>
  <si>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</si>
  <si>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</si>
  <si>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</si>
  <si>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</si>
  <si>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</si>
  <si>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</si>
  <si>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</si>
  <si>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</si>
  <si>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</si>
  <si>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</si>
  <si>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</si>
  <si>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</si>
  <si>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</si>
  <si>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</si>
  <si>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</si>
  <si>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</si>
  <si>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</si>
  <si>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</si>
  <si>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</si>
  <si>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</si>
  <si>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</si>
  <si>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</si>
  <si>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</si>
  <si>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</si>
  <si>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</si>
  <si>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</si>
  <si>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</si>
  <si>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</si>
  <si>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</si>
  <si>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</si>
  <si>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</si>
  <si>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</si>
  <si>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</si>
  <si>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</si>
  <si>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</si>
  <si>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</si>
  <si>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</si>
  <si>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</si>
  <si>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</si>
  <si>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</si>
  <si>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</si>
  <si>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</si>
  <si>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</si>
  <si>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</si>
  <si>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</si>
  <si>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</si>
  <si>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</si>
  <si>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</si>
  <si>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</si>
  <si>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</si>
  <si>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</si>
  <si>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</si>
  <si>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</si>
  <si>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</si>
  <si>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</si>
  <si>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</si>
  <si>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</si>
  <si>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</si>
  <si>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</si>
  <si>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</si>
  <si>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</si>
  <si>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</si>
  <si>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</si>
  <si>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</si>
  <si>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</si>
  <si>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</si>
  <si>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</si>
  <si>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</si>
  <si>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</si>
  <si>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</si>
  <si>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</si>
  <si>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</si>
  <si>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</si>
  <si>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</si>
  <si>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</si>
  <si>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</si>
  <si>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</si>
  <si>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</si>
  <si>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</si>
  <si>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</si>
  <si>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</si>
  <si>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</si>
  <si>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</si>
  <si>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</si>
  <si>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</si>
  <si>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</si>
  <si>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</si>
  <si>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</si>
  <si>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</si>
  <si>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</si>
  <si>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</si>
  <si>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</si>
  <si>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</si>
  <si>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</si>
  <si>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</si>
  <si>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</si>
  <si>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</si>
  <si>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</si>
  <si>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</si>
  <si>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</si>
  <si>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</si>
  <si>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</si>
  <si>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</si>
  <si>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</si>
  <si>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</si>
  <si>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</si>
  <si>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</si>
  <si>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</si>
  <si>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</si>
  <si>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</si>
  <si>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</si>
  <si>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</si>
  <si>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</si>
  <si>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</si>
  <si>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</si>
  <si>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</si>
  <si>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</si>
  <si>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</si>
  <si>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</si>
  <si>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</si>
  <si>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</si>
  <si>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</si>
  <si>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</si>
  <si>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</si>
  <si>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</si>
  <si>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</si>
  <si>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</si>
  <si>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</si>
  <si>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</si>
  <si>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</si>
  <si>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</si>
  <si>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</si>
  <si>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</si>
  <si>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</si>
  <si>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</si>
  <si>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</si>
  <si>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</si>
  <si>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</si>
  <si>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</si>
  <si>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</si>
  <si>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</si>
  <si>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</si>
  <si>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</si>
  <si>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</si>
  <si>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</si>
  <si>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</si>
  <si>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</si>
  <si>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</si>
  <si>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</si>
  <si>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</si>
  <si>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</si>
  <si>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</si>
  <si>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</si>
  <si>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</si>
  <si>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</si>
  <si>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</si>
  <si>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</si>
  <si>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</si>
  <si>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</si>
  <si>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</si>
  <si>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</si>
  <si>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</si>
  <si>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</si>
  <si>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</si>
  <si>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</si>
  <si>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</si>
  <si>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</si>
  <si>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</si>
  <si>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</si>
  <si>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</si>
  <si>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</si>
  <si>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</si>
  <si>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</si>
  <si>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</si>
  <si>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</si>
  <si>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</si>
  <si>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</si>
  <si>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</si>
  <si>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</si>
  <si>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</si>
  <si>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</si>
  <si>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</si>
  <si>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</si>
  <si>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</si>
  <si>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</si>
  <si>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</si>
  <si>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</si>
  <si>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</si>
  <si>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</si>
  <si>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</si>
  <si>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</si>
  <si>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</si>
  <si>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</si>
  <si>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</si>
  <si>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</si>
  <si>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</si>
  <si>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</si>
  <si>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</si>
  <si>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</si>
  <si>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</si>
  <si>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</si>
  <si>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</si>
  <si>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</si>
  <si>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</si>
  <si>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</si>
  <si>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</si>
  <si>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</si>
  <si>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</si>
  <si>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</si>
  <si>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</si>
  <si>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</si>
  <si>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</si>
  <si>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</si>
  <si>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</si>
  <si>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</si>
  <si>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</si>
  <si>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</si>
  <si>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</si>
  <si>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</si>
  <si>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</si>
  <si>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</si>
  <si>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</si>
  <si>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</si>
  <si>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</si>
  <si>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</si>
  <si>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</si>
  <si>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</si>
  <si>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</si>
  <si>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</si>
  <si>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</si>
  <si>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</si>
  <si>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</si>
  <si>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</si>
  <si>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</si>
  <si>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</si>
  <si>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</si>
  <si>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</si>
  <si>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</si>
  <si>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</si>
  <si>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</si>
  <si>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</si>
  <si>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</si>
  <si>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</si>
  <si>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</si>
  <si>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</si>
  <si>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</si>
  <si>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</si>
  <si>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</si>
  <si>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</si>
  <si>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</si>
  <si>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</si>
  <si>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</si>
  <si>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</si>
  <si>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</si>
  <si>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</si>
  <si>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</si>
  <si>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</si>
  <si>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</si>
  <si>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</si>
  <si>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</si>
  <si>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</si>
  <si>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</si>
  <si>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</si>
  <si>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</si>
  <si>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</si>
  <si>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</si>
  <si>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</si>
  <si>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</si>
  <si>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</si>
  <si>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</si>
  <si>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</si>
  <si>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</si>
  <si>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</si>
  <si>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</si>
  <si>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</si>
  <si>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</si>
  <si>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</si>
  <si>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</si>
  <si>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</si>
  <si>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</si>
  <si>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</si>
  <si>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</si>
  <si>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</si>
  <si>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</si>
  <si>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</si>
  <si>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</si>
  <si>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</si>
  <si>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</si>
  <si>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</si>
  <si>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</si>
  <si>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</si>
  <si>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</si>
  <si>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</si>
  <si>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</si>
  <si>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</si>
  <si>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</si>
  <si>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</si>
  <si>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</si>
  <si>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</si>
  <si>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</si>
  <si>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</si>
  <si>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</si>
  <si>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</si>
  <si>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</si>
  <si>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</si>
  <si>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</si>
  <si>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</si>
  <si>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</si>
  <si>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</si>
  <si>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</si>
  <si>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</si>
  <si>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</si>
  <si>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</si>
  <si>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</si>
  <si>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</si>
  <si>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</si>
  <si>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</si>
  <si>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</si>
  <si>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</si>
  <si>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</si>
  <si>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</si>
  <si>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</si>
  <si>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</si>
  <si>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</si>
  <si>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</si>
  <si>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</si>
  <si>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</si>
  <si>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</si>
  <si>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</si>
  <si>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</si>
  <si>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</si>
  <si>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</si>
  <si>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</si>
  <si>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</si>
  <si>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</si>
  <si>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</si>
  <si>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</si>
  <si>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</si>
  <si>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</si>
  <si>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</si>
  <si>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</si>
  <si>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</si>
  <si>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</si>
  <si>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</si>
  <si>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</si>
  <si>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</si>
  <si>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</si>
  <si>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</si>
  <si>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</si>
  <si>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</si>
  <si>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</si>
  <si>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</si>
  <si>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</si>
  <si>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</si>
  <si>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</si>
  <si>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</si>
  <si>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</si>
  <si>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</si>
  <si>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</si>
  <si>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</si>
  <si>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</si>
  <si>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</si>
  <si>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</si>
  <si>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</si>
  <si>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</si>
  <si>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</si>
  <si>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</si>
  <si>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</si>
  <si>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</si>
  <si>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</si>
  <si>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</si>
  <si>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</si>
  <si>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</si>
  <si>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</si>
  <si>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</si>
  <si>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</si>
  <si>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</si>
  <si>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</si>
  <si>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</si>
  <si>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</si>
  <si>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</si>
  <si>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</si>
  <si>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</si>
  <si>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</si>
  <si>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</si>
  <si>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</si>
  <si>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</si>
  <si>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</si>
  <si>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</si>
  <si>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</si>
  <si>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</si>
  <si>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</si>
  <si>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</si>
  <si>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</si>
  <si>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</si>
  <si>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</si>
  <si>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</si>
  <si>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</si>
  <si>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</si>
  <si>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</si>
  <si>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</si>
  <si>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</si>
  <si>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</si>
  <si>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</si>
  <si>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</si>
  <si>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</si>
  <si>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</si>
  <si>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</si>
  <si>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</si>
  <si>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</si>
  <si>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</si>
  <si>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</si>
  <si>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</si>
  <si>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</si>
  <si>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</si>
  <si>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</si>
  <si>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</si>
  <si>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</si>
  <si>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</si>
  <si>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</si>
  <si>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</si>
  <si>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</si>
  <si>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</si>
  <si>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</si>
  <si>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</si>
  <si>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</si>
  <si>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</si>
  <si>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</si>
  <si>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</si>
  <si>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</si>
  <si>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</si>
  <si>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</si>
  <si>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</si>
  <si>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</si>
  <si>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</si>
  <si>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</si>
  <si>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</si>
  <si>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</si>
  <si>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</si>
  <si>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</si>
  <si>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</si>
  <si>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</si>
  <si>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</si>
  <si>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</si>
  <si>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</si>
  <si>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</si>
  <si>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</si>
  <si>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</si>
  <si>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</si>
  <si>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</si>
  <si>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</si>
  <si>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</si>
  <si>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</si>
  <si>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</si>
  <si>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</si>
  <si>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</si>
  <si>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</si>
  <si>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</si>
  <si>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</si>
  <si>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</si>
  <si>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</si>
  <si>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</si>
  <si>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</si>
  <si>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</si>
  <si>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</si>
  <si>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</si>
  <si>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</si>
  <si>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</si>
  <si>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</si>
  <si>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</si>
  <si>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</si>
  <si>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</si>
  <si>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</si>
  <si>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</si>
  <si>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</si>
  <si>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</si>
  <si>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</si>
  <si>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</si>
  <si>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</si>
  <si>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</si>
  <si>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</si>
  <si>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</si>
  <si>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</si>
  <si>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</si>
  <si>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</si>
  <si>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</si>
  <si>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</si>
  <si>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</si>
  <si>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</si>
  <si>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</si>
  <si>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</si>
  <si>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</si>
  <si>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</si>
  <si>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</si>
  <si>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</si>
  <si>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</si>
  <si>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</si>
  <si>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</si>
  <si>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</si>
  <si>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</si>
  <si>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</si>
  <si>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</si>
  <si>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</si>
  <si>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</si>
  <si>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</si>
  <si>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</si>
  <si>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</si>
  <si>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</si>
  <si>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</si>
  <si>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</si>
  <si>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</si>
  <si>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</si>
  <si>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</si>
  <si>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</si>
  <si>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</si>
  <si>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</si>
  <si>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</si>
  <si>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</si>
  <si>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</si>
  <si>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</si>
  <si>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</si>
  <si>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</si>
  <si>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</si>
  <si>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</si>
  <si>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</si>
  <si>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</si>
  <si>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</si>
  <si>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</si>
  <si>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</si>
  <si>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</si>
  <si>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</si>
  <si>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</si>
  <si>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</si>
  <si>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</si>
  <si>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</si>
  <si>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</si>
  <si>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</si>
  <si>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</si>
  <si>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</si>
  <si>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</si>
  <si>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</si>
  <si>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</si>
  <si>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</si>
  <si>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</si>
  <si>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</si>
  <si>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</si>
  <si>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</si>
  <si>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</si>
  <si>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</si>
  <si>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</si>
  <si>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</si>
  <si>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</si>
  <si>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</si>
  <si>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</si>
  <si>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</si>
  <si>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</si>
  <si>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</si>
  <si>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</si>
  <si>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</si>
  <si>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</si>
  <si>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</si>
  <si>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</si>
  <si>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</si>
  <si>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</si>
  <si>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</si>
  <si>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</si>
  <si>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</si>
  <si>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</si>
  <si>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</si>
  <si>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</si>
  <si>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</si>
  <si>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</si>
  <si>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</si>
  <si>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</si>
  <si>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</si>
  <si>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</si>
  <si>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</si>
  <si>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</si>
  <si>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</si>
  <si>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</si>
  <si>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</si>
  <si>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</si>
  <si>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</si>
  <si>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</si>
  <si>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</si>
  <si>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</si>
  <si>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</si>
  <si>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</si>
  <si>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</si>
  <si>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</si>
  <si>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</si>
  <si>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</si>
  <si>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</si>
  <si>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</si>
  <si>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</si>
  <si>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</si>
  <si>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</si>
  <si>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</si>
  <si>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</si>
  <si>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</si>
  <si>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</si>
  <si>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</si>
  <si>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</si>
  <si>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</si>
  <si>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</si>
  <si>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</si>
  <si>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</si>
  <si>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</si>
  <si>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</si>
  <si>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</si>
  <si>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</si>
  <si>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</si>
  <si>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</si>
  <si>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</si>
  <si>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</si>
  <si>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</si>
  <si>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</si>
  <si>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</si>
  <si>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</si>
  <si>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</si>
  <si>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</si>
  <si>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</si>
  <si>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</si>
  <si>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</si>
  <si>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</si>
  <si>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</si>
  <si>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</si>
  <si>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</si>
  <si>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</si>
  <si>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</si>
  <si>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</si>
  <si>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</si>
  <si>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</si>
  <si>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</si>
  <si>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</si>
  <si>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</si>
  <si>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</si>
  <si>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</si>
  <si>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</si>
  <si>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</si>
  <si>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</si>
  <si>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</si>
  <si>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</si>
  <si>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</si>
  <si>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</si>
  <si>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</si>
  <si>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</si>
  <si>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</si>
  <si>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</si>
  <si>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</si>
  <si>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</si>
  <si>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</si>
  <si>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</si>
  <si>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</si>
  <si>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</si>
  <si>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</si>
  <si>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</si>
  <si>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</si>
  <si>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</si>
  <si>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</si>
  <si>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</si>
  <si>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</si>
  <si>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</si>
  <si>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</si>
  <si>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</si>
  <si>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</si>
  <si>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</si>
  <si>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</si>
  <si>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</si>
  <si>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</si>
  <si>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</si>
  <si>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</si>
  <si>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</si>
  <si>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</si>
  <si>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</si>
  <si>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</si>
  <si>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</si>
  <si>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</si>
  <si>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</si>
  <si>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</si>
  <si>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</si>
  <si>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</si>
  <si>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</si>
  <si>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</si>
  <si>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</si>
  <si>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</si>
  <si>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</si>
  <si>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</si>
  <si>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</si>
  <si>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</si>
  <si>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</si>
  <si>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</si>
  <si>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</si>
  <si>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</si>
  <si>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</si>
  <si>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</si>
  <si>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</si>
  <si>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</si>
  <si>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</si>
  <si>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</si>
  <si>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</si>
  <si>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</si>
  <si>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</si>
  <si>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</si>
  <si>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</si>
  <si>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</si>
  <si>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</si>
  <si>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</si>
  <si>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</si>
  <si>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</si>
  <si>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</si>
  <si>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</si>
  <si>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</si>
  <si>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</si>
  <si>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</si>
  <si>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</si>
  <si>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</si>
  <si>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</si>
  <si>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</si>
  <si>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</si>
  <si>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</si>
  <si>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</si>
  <si>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</si>
  <si>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</si>
  <si>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</si>
  <si>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</si>
  <si>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</si>
  <si>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</si>
  <si>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</si>
  <si>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</si>
  <si>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</si>
  <si>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</si>
  <si>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</si>
  <si>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</si>
  <si>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</si>
  <si>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</si>
  <si>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</si>
  <si>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</si>
  <si>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</si>
  <si>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</si>
  <si>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</si>
  <si>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</si>
  <si>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</si>
  <si>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</si>
  <si>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</si>
  <si>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</si>
  <si>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</si>
  <si>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</si>
  <si>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</si>
  <si>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</si>
  <si>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</si>
  <si>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</si>
  <si>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</si>
  <si>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</si>
  <si>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</si>
  <si>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</si>
  <si>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</si>
  <si>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</si>
  <si>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</si>
  <si>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</si>
  <si>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</si>
  <si>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</si>
  <si>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</si>
  <si>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</si>
  <si>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</si>
  <si>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</si>
  <si>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</si>
  <si>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</si>
  <si>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</si>
  <si>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</si>
  <si>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</si>
  <si>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</si>
  <si>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</si>
  <si>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</si>
  <si>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</si>
  <si>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</si>
  <si>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</si>
  <si>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</si>
  <si>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</si>
  <si>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</si>
  <si>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</si>
  <si>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</si>
  <si>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</si>
  <si>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</si>
  <si>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</si>
  <si>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</si>
  <si>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</si>
  <si>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</si>
  <si>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</si>
  <si>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</si>
  <si>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</si>
  <si>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</si>
  <si>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</si>
  <si>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</si>
  <si>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</si>
  <si>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</si>
  <si>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</si>
  <si>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</si>
  <si>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</si>
  <si>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</si>
  <si>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</si>
  <si>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</si>
  <si>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</si>
  <si>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</si>
  <si>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</si>
  <si>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</si>
  <si>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</si>
  <si>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</si>
  <si>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</si>
  <si>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</si>
  <si>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</si>
  <si>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</si>
  <si>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</si>
  <si>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</si>
  <si>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</si>
  <si>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</si>
  <si>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</si>
  <si>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</si>
  <si>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</si>
  <si>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</si>
  <si>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</si>
  <si>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</si>
  <si>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</si>
  <si>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</si>
  <si>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</si>
  <si>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</si>
  <si>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</si>
  <si>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</si>
  <si>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</si>
  <si>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</si>
  <si>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</si>
  <si>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</si>
  <si>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</si>
  <si>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</si>
  <si>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</si>
  <si>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</si>
  <si>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</si>
  <si>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</si>
  <si>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</si>
  <si>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</si>
  <si>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</si>
  <si>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</si>
  <si>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</si>
  <si>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</si>
  <si>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</si>
  <si>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</si>
  <si>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</si>
  <si>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</si>
  <si>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</si>
  <si>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</si>
  <si>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</si>
  <si>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</si>
  <si>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</si>
  <si>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</si>
  <si>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</si>
  <si>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</si>
  <si>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</si>
  <si>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</si>
  <si>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</si>
  <si>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</si>
  <si>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</si>
  <si>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</si>
  <si>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</si>
  <si>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</si>
  <si>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</si>
  <si>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</si>
  <si>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</si>
  <si>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</si>
  <si>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</si>
  <si>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</si>
  <si>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</si>
  <si>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</si>
  <si>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</si>
  <si>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</si>
  <si>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</si>
  <si>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</si>
  <si>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</si>
  <si>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</si>
  <si>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</si>
  <si>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</si>
  <si>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</si>
  <si>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</si>
  <si>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</si>
  <si>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</si>
  <si>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</si>
  <si>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</si>
  <si>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</si>
  <si>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</si>
  <si>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</si>
  <si>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</si>
  <si>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</si>
  <si>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</si>
  <si>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</si>
  <si>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</si>
  <si>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</si>
  <si>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</si>
  <si>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</si>
  <si>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</si>
  <si>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</si>
  <si>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</si>
  <si>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</si>
  <si>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</si>
  <si>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</si>
  <si>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</si>
  <si>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</si>
  <si>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</si>
  <si>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</si>
  <si>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</si>
  <si>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</si>
  <si>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</si>
  <si>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</si>
  <si>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</si>
  <si>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</si>
  <si>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</si>
  <si>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</si>
  <si>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</si>
  <si>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</si>
  <si>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</si>
  <si>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</si>
  <si>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</si>
  <si>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</si>
  <si>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</si>
  <si>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</si>
  <si>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</si>
  <si>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</si>
  <si>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</si>
  <si>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</si>
  <si>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</si>
  <si>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</si>
  <si>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</si>
  <si>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</si>
  <si>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</si>
  <si>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</si>
  <si>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</si>
  <si>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</si>
  <si>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</si>
  <si>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</si>
  <si>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</si>
  <si>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</si>
  <si>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</si>
  <si>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</si>
  <si>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</si>
  <si>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</si>
  <si>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</si>
  <si>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</si>
  <si>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</si>
  <si>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</si>
  <si>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</si>
  <si>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</si>
  <si>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</si>
  <si>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</si>
  <si>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</si>
  <si>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</si>
  <si>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</si>
  <si>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</si>
  <si>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</si>
  <si>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</si>
  <si>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</si>
  <si>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</si>
  <si>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</si>
  <si>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</si>
  <si>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</si>
  <si>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</si>
  <si>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</si>
  <si>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</si>
  <si>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</si>
  <si>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</si>
  <si>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</si>
  <si>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</si>
  <si>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</si>
  <si>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</si>
  <si>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</si>
  <si>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</si>
  <si>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</si>
  <si>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</si>
  <si>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</si>
  <si>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</si>
  <si>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</si>
  <si>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</si>
  <si>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</si>
  <si>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</si>
  <si>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</si>
  <si>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</si>
  <si>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</si>
  <si>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</si>
  <si>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</si>
  <si>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</si>
  <si>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</si>
  <si>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</si>
  <si>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</si>
  <si>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</si>
  <si>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</si>
  <si>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</si>
  <si>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</si>
  <si>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</si>
  <si>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</si>
  <si>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</si>
  <si>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</si>
  <si>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</si>
  <si>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</si>
  <si>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</si>
  <si>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</si>
  <si>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</si>
  <si>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</si>
  <si>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</si>
  <si>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</si>
  <si>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</si>
  <si>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</si>
  <si>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</si>
  <si>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</si>
  <si>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</si>
  <si>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</si>
  <si>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</si>
  <si>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</si>
  <si>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</si>
  <si>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</si>
  <si>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</si>
  <si>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</si>
  <si>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</si>
  <si>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</si>
  <si>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</si>
  <si>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</si>
  <si>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</si>
  <si>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</si>
  <si>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</si>
  <si>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</si>
  <si>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</si>
  <si>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</si>
  <si>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</si>
  <si>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</si>
  <si>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</si>
  <si>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</si>
  <si>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</si>
  <si>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</si>
  <si>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</si>
  <si>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</si>
  <si>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</si>
  <si>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</si>
  <si>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</si>
  <si>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</si>
  <si>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</si>
  <si>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</si>
  <si>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</si>
  <si>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</si>
  <si>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</si>
  <si>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</si>
  <si>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</si>
  <si>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</si>
  <si>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</si>
  <si>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</si>
  <si>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</si>
  <si>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</si>
  <si>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</si>
  <si>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</si>
  <si>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</si>
  <si>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</si>
  <si>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</si>
  <si>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</si>
  <si>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</si>
  <si>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</si>
  <si>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</si>
  <si>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</si>
  <si>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</si>
  <si>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</si>
  <si>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</si>
  <si>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</si>
  <si>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</si>
  <si>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</si>
  <si>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</si>
  <si>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</si>
  <si>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</si>
  <si>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</si>
  <si>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</si>
  <si>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</si>
  <si>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</si>
  <si>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</si>
  <si>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</si>
  <si>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</si>
  <si>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</si>
  <si>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</si>
  <si>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</si>
  <si>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</si>
  <si>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</si>
  <si>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</si>
  <si>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</si>
  <si>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</si>
  <si>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</si>
  <si>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</si>
  <si>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</si>
  <si>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</si>
  <si>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</si>
  <si>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</si>
  <si>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</si>
  <si>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</si>
  <si>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</si>
  <si>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</si>
  <si>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</si>
  <si>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</si>
  <si>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</si>
  <si>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</si>
  <si>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</si>
  <si>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</si>
  <si>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</si>
  <si>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</si>
  <si>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</si>
  <si>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</si>
  <si>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</si>
  <si>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</si>
  <si>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</si>
  <si>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</si>
  <si>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</si>
  <si>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</si>
  <si>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</si>
  <si>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</si>
  <si>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</si>
  <si>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</si>
  <si>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</si>
  <si>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</si>
  <si>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</si>
  <si>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</si>
  <si>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</si>
  <si>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</si>
  <si>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</si>
  <si>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</si>
  <si>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</si>
  <si>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</si>
  <si>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</si>
  <si>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</si>
  <si>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</si>
  <si>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</si>
  <si>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</si>
  <si>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</si>
  <si>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</si>
  <si>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</si>
  <si>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</si>
  <si>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</si>
  <si>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</si>
  <si>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</si>
  <si>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</si>
  <si>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</si>
  <si>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</si>
  <si>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</si>
  <si>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</si>
  <si>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</si>
  <si>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</si>
  <si>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</si>
  <si>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</si>
  <si>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</si>
  <si>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</si>
  <si>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</si>
  <si>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</si>
  <si>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</si>
  <si>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</si>
  <si>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</si>
  <si>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</si>
  <si>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</si>
  <si>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</si>
  <si>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</si>
  <si>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</si>
  <si>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</si>
  <si>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</si>
  <si>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</si>
  <si>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</si>
  <si>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</si>
  <si>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</si>
  <si>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</si>
  <si>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</si>
  <si>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</si>
  <si>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</si>
  <si>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</si>
  <si>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</si>
  <si>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</si>
  <si>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</si>
  <si>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</si>
  <si>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</si>
  <si>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</si>
  <si>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</si>
  <si>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</si>
  <si>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</si>
  <si>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</si>
  <si>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</si>
  <si>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</si>
  <si>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</si>
  <si>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</si>
  <si>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</si>
  <si>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</si>
  <si>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</si>
  <si>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</si>
  <si>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</si>
  <si>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</si>
  <si>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</si>
  <si>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</si>
  <si>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</si>
  <si>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</si>
  <si>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</si>
  <si>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</si>
  <si>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</si>
  <si>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</si>
  <si>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</si>
  <si>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</si>
  <si>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</si>
  <si>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</si>
  <si>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</si>
  <si>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</si>
  <si>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</si>
  <si>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</si>
  <si>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</si>
  <si>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</si>
  <si>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</si>
  <si>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</si>
  <si>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</si>
  <si>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</si>
  <si>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</si>
  <si>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</si>
  <si>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</si>
  <si>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</si>
  <si>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</si>
  <si>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</si>
  <si>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</si>
  <si>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</si>
  <si>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</si>
  <si>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</si>
  <si>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</si>
  <si>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</si>
  <si>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</si>
  <si>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</si>
  <si>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</si>
  <si>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</si>
  <si>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</si>
  <si>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</si>
  <si>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</si>
  <si>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</si>
  <si>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</si>
  <si>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</si>
  <si>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</si>
  <si>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</si>
  <si>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</si>
  <si>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</si>
  <si>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</si>
  <si>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</si>
  <si>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</si>
  <si>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</si>
  <si>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</si>
  <si>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</si>
  <si>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</si>
  <si>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</si>
  <si>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</si>
  <si>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</si>
  <si>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</si>
  <si>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</si>
  <si>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</si>
  <si>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</si>
  <si>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</si>
  <si>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</si>
  <si>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</si>
  <si>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</si>
  <si>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</si>
  <si>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</si>
  <si>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</si>
  <si>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</si>
  <si>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</si>
  <si>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</si>
  <si>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</si>
  <si>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</si>
  <si>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</si>
  <si>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</si>
  <si>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</si>
  <si>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</si>
  <si>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</si>
  <si>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</si>
  <si>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</si>
  <si>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</si>
  <si>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</si>
  <si>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</si>
  <si>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</si>
  <si>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</si>
  <si>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</si>
  <si>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</si>
  <si>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</si>
  <si>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</si>
  <si>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</si>
  <si>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</si>
  <si>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</si>
  <si>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</si>
  <si>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</si>
  <si>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</si>
  <si>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</si>
  <si>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</si>
  <si>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</si>
  <si>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</si>
  <si>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</si>
  <si>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</si>
  <si>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</si>
  <si>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</si>
  <si>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</si>
  <si>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</si>
  <si>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</si>
  <si>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</si>
  <si>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</si>
  <si>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</si>
  <si>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</si>
  <si>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</si>
  <si>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</si>
  <si>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</si>
  <si>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</si>
  <si>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</si>
  <si>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</si>
  <si>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</si>
  <si>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</si>
  <si>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</si>
  <si>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</si>
  <si>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</si>
  <si>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</si>
  <si>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</si>
  <si>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</si>
  <si>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</si>
  <si>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</si>
  <si>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</si>
  <si>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</si>
  <si>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</si>
  <si>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</si>
  <si>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</si>
  <si>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</si>
  <si>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</si>
  <si>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</si>
  <si>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</si>
  <si>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</si>
  <si>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</si>
  <si>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</si>
  <si>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</si>
  <si>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</si>
  <si>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</si>
  <si>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</si>
  <si>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</si>
  <si>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</si>
  <si>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</si>
  <si>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</si>
  <si>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</si>
  <si>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</si>
  <si>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</si>
  <si>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</si>
  <si>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</si>
  <si>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</si>
  <si>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</si>
  <si>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</si>
  <si>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</si>
  <si>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</si>
  <si>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</si>
  <si>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</si>
  <si>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</si>
  <si>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</si>
  <si>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</si>
  <si>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</si>
  <si>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</si>
  <si>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</si>
  <si>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</si>
  <si>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</si>
  <si>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</si>
  <si>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</si>
  <si>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</si>
  <si>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</si>
  <si>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</si>
  <si>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</si>
  <si>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</si>
  <si>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</si>
  <si>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</si>
  <si>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</si>
  <si>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</si>
  <si>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</si>
  <si>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</si>
  <si>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</si>
  <si>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</si>
  <si>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</si>
  <si>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</si>
  <si>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</si>
  <si>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</si>
  <si>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</si>
  <si>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</si>
  <si>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</si>
  <si>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</si>
  <si>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</si>
  <si>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</si>
  <si>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</si>
  <si>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</si>
  <si>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</si>
  <si>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</si>
  <si>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</si>
  <si>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</si>
  <si>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</si>
  <si>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</si>
  <si>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</si>
  <si>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</si>
  <si>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</si>
  <si>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</si>
  <si>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</si>
  <si>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</si>
  <si>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</si>
  <si>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</si>
  <si>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</si>
  <si>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</si>
  <si>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</si>
  <si>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</si>
  <si>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</si>
  <si>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</si>
  <si>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</si>
  <si>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</si>
  <si>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</si>
  <si>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</si>
  <si>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</si>
  <si>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</si>
  <si>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</si>
  <si>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</si>
  <si>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</si>
  <si>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</si>
  <si>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</si>
  <si>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</si>
  <si>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</si>
  <si>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</si>
  <si>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</si>
  <si>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</si>
  <si>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</si>
  <si>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</si>
  <si>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</si>
  <si>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</si>
  <si>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</si>
  <si>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</si>
  <si>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</si>
  <si>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</si>
  <si>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</si>
  <si>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</si>
  <si>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</si>
  <si>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</si>
  <si>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</si>
  <si>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</si>
  <si>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</si>
  <si>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</si>
  <si>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</si>
  <si>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</si>
  <si>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</si>
  <si>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</si>
  <si>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</si>
  <si>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</si>
  <si>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</si>
  <si>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</si>
  <si>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</si>
  <si>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</si>
  <si>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</si>
  <si>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</si>
  <si>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</si>
  <si>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</si>
  <si>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</si>
  <si>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</si>
  <si>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</si>
  <si>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</si>
  <si>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</si>
  <si>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</si>
  <si>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</si>
  <si>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</si>
  <si>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</si>
  <si>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</si>
  <si>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</si>
  <si>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</si>
  <si>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</si>
  <si>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</si>
  <si>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</si>
  <si>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</si>
  <si>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</si>
  <si>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</si>
  <si>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</si>
  <si>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</si>
  <si>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</si>
  <si>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</si>
  <si>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</si>
  <si>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</si>
  <si>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</si>
  <si>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</si>
  <si>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</si>
  <si>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</si>
  <si>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</si>
  <si>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</si>
  <si>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</si>
  <si>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</si>
  <si>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</si>
  <si>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</si>
  <si>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</si>
  <si>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</si>
  <si>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</si>
  <si>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</si>
  <si>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</si>
  <si>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</si>
  <si>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</si>
  <si>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</si>
  <si>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</si>
  <si>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</si>
  <si>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</si>
  <si>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</si>
  <si>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</si>
  <si>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</si>
  <si>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</si>
  <si>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</si>
  <si>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</si>
  <si>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</si>
  <si>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</si>
  <si>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</si>
  <si>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</si>
  <si>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</si>
  <si>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</si>
  <si>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</si>
  <si>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</si>
  <si>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</si>
  <si>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</si>
  <si>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</si>
  <si>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</si>
  <si>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</si>
  <si>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</si>
  <si>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</si>
  <si>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</si>
  <si>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</si>
  <si>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</si>
  <si>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</si>
  <si>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</si>
  <si>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</si>
  <si>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</si>
  <si>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</si>
  <si>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</si>
  <si>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</si>
  <si>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</si>
  <si>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</si>
  <si>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</si>
  <si>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</si>
  <si>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</si>
  <si>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</si>
  <si>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</si>
  <si>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</si>
  <si>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</si>
  <si>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</si>
  <si>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</si>
  <si>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</si>
  <si>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</si>
  <si>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</si>
  <si>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</si>
  <si>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</si>
  <si>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</si>
  <si>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</si>
  <si>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</si>
  <si>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</si>
  <si>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</si>
  <si>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</si>
  <si>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</si>
  <si>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</si>
  <si>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</si>
  <si>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</si>
  <si>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</si>
  <si>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</si>
  <si>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</si>
  <si>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</si>
  <si>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</si>
  <si>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</si>
  <si>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</si>
  <si>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</si>
  <si>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</si>
  <si>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</si>
  <si>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</si>
  <si>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</si>
  <si>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</si>
  <si>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</si>
  <si>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</si>
  <si>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</si>
  <si>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</si>
  <si>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</si>
  <si>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</si>
  <si>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</si>
  <si>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</si>
  <si>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</si>
  <si>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</si>
  <si>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</si>
  <si>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</si>
  <si>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</si>
  <si>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</si>
  <si>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</si>
  <si>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</si>
  <si>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</si>
  <si>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</si>
  <si>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</si>
  <si>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</si>
  <si>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</si>
  <si>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</si>
  <si>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</si>
  <si>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</si>
  <si>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</si>
  <si>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</si>
  <si>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</si>
  <si>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</si>
  <si>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</si>
  <si>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</si>
  <si>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</si>
  <si>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</si>
  <si>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</si>
  <si>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</si>
  <si>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</si>
  <si>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</si>
  <si>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</si>
  <si>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</si>
  <si>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</si>
  <si>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</si>
  <si>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</si>
  <si>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</si>
  <si>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</si>
  <si>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</si>
  <si>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</si>
  <si>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</si>
  <si>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</si>
  <si>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</si>
  <si>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</si>
  <si>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</si>
  <si>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</si>
  <si>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</si>
  <si>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</si>
  <si>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</si>
  <si>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</si>
  <si>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</si>
  <si>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</si>
  <si>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</si>
  <si>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</si>
  <si>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</si>
  <si>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</si>
  <si>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</si>
  <si>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</si>
  <si>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</si>
  <si>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</si>
  <si>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</si>
  <si>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</si>
  <si>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</si>
  <si>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</si>
  <si>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</si>
  <si>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</si>
  <si>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</si>
  <si>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</si>
  <si>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</si>
  <si>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</si>
  <si>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</si>
  <si>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</si>
  <si>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</si>
  <si>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</si>
  <si>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</si>
  <si>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</si>
  <si>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</si>
  <si>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</si>
  <si>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</si>
  <si>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</si>
  <si>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</si>
  <si>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</si>
  <si>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</si>
  <si>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</si>
  <si>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</si>
  <si>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</si>
  <si>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</si>
  <si>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</si>
  <si>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</si>
  <si>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</si>
  <si>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</si>
  <si>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</si>
  <si>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</si>
  <si>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</si>
  <si>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</si>
  <si>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</si>
  <si>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</si>
  <si>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</si>
  <si>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</si>
  <si>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</si>
  <si>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</si>
  <si>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</si>
  <si>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</si>
  <si>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</si>
  <si>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</si>
  <si>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</si>
  <si>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</si>
  <si>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</si>
  <si>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</si>
  <si>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</si>
  <si>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</si>
  <si>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</si>
  <si>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</si>
  <si>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</si>
  <si>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</si>
  <si>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</si>
  <si>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</si>
  <si>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</si>
  <si>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</si>
  <si>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</si>
  <si>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</si>
  <si>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</si>
  <si>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</si>
  <si>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</si>
  <si>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</si>
  <si>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</si>
  <si>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</si>
  <si>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</si>
  <si>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</si>
  <si>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</si>
  <si>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</si>
  <si>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</si>
  <si>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</si>
  <si>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</si>
  <si>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</si>
  <si>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</si>
  <si>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</si>
  <si>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</si>
  <si>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</si>
  <si>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</si>
  <si>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</si>
  <si>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</si>
  <si>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</si>
  <si>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</si>
  <si>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</si>
  <si>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</si>
  <si>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</si>
  <si>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</si>
  <si>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</si>
  <si>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</si>
  <si>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</si>
  <si>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</si>
  <si>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</si>
  <si>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</si>
  <si>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</si>
  <si>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</si>
  <si>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</si>
  <si>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</si>
  <si>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</si>
  <si>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</si>
  <si>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</si>
  <si>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</si>
  <si>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</si>
  <si>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</si>
  <si>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</si>
  <si>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</si>
  <si>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</si>
  <si>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</si>
  <si>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</si>
  <si>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</si>
  <si>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</si>
  <si>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</si>
  <si>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</si>
  <si>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</si>
  <si>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</si>
  <si>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</si>
  <si>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</si>
  <si>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</si>
  <si>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</si>
  <si>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</si>
  <si>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</si>
  <si>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</si>
  <si>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</si>
  <si>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</si>
  <si>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</si>
  <si>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</si>
  <si>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</si>
  <si>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</si>
  <si>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</si>
  <si>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</si>
  <si>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</si>
  <si>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</si>
  <si>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</si>
  <si>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</si>
  <si>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</si>
  <si>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</si>
  <si>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</si>
  <si>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</si>
  <si>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</si>
  <si>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</si>
  <si>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</si>
  <si>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</si>
  <si>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</si>
  <si>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</si>
  <si>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</si>
  <si>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</si>
  <si>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</si>
  <si>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</si>
  <si>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</si>
  <si>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</si>
  <si>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</si>
  <si>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</si>
  <si>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</si>
  <si>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</si>
  <si>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</si>
  <si>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</si>
  <si>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</si>
  <si>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</si>
  <si>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</si>
  <si>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</si>
  <si>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</si>
  <si>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</si>
  <si>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</si>
  <si>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</si>
  <si>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</si>
  <si>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</si>
  <si>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</si>
  <si>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</si>
  <si>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</si>
  <si>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</si>
  <si>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</si>
  <si>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</si>
  <si>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</si>
  <si>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</si>
  <si>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</si>
  <si>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</si>
  <si>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</si>
  <si>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</si>
  <si>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</si>
  <si>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</si>
  <si>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</si>
  <si>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</si>
  <si>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</si>
  <si>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</si>
  <si>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</si>
  <si>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</si>
  <si>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</si>
  <si>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</si>
  <si>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</si>
  <si>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</si>
  <si>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</si>
  <si>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</si>
  <si>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</si>
  <si>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</si>
  <si>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</si>
  <si>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</si>
  <si>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</si>
  <si>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</si>
  <si>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</si>
  <si>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</si>
  <si>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</si>
  <si>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</si>
  <si>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</si>
  <si>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</si>
  <si>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</si>
  <si>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</si>
  <si>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</si>
  <si>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</si>
  <si>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</si>
  <si>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</si>
  <si>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</si>
  <si>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</si>
  <si>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</si>
  <si>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</si>
  <si>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</si>
  <si>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</si>
  <si>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</si>
  <si>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</si>
  <si>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</si>
  <si>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</si>
  <si>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</si>
  <si>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</si>
  <si>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</si>
  <si>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</si>
  <si>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</si>
  <si>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</si>
  <si>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</si>
  <si>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</si>
  <si>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</si>
  <si>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</si>
  <si>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</si>
  <si>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</si>
  <si>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</si>
  <si>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</si>
  <si>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</si>
  <si>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</si>
  <si>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</si>
  <si>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</si>
  <si>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</si>
  <si>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</si>
  <si>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</si>
  <si>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</si>
  <si>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</si>
  <si>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</si>
  <si>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</si>
  <si>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</si>
  <si>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</si>
  <si>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</si>
  <si>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</si>
  <si>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</si>
  <si>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</si>
  <si>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</si>
  <si>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</si>
  <si>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</si>
  <si>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</si>
  <si>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</si>
  <si>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</si>
  <si>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</si>
  <si>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</si>
  <si>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</si>
  <si>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</si>
  <si>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</si>
  <si>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</si>
  <si>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</si>
  <si>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</si>
  <si>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</si>
  <si>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</si>
  <si>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</si>
  <si>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</si>
  <si>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</si>
  <si>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</si>
  <si>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</si>
  <si>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</si>
  <si>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</si>
  <si>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</si>
  <si>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</si>
  <si>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</si>
  <si>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</si>
  <si>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</si>
  <si>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</si>
  <si>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</si>
  <si>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</si>
  <si>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</si>
  <si>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</si>
  <si>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</si>
  <si>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</si>
  <si>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</si>
  <si>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</si>
  <si>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</si>
  <si>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</si>
  <si>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</si>
  <si>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</si>
  <si>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</si>
  <si>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</si>
  <si>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</si>
  <si>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</si>
  <si>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</si>
  <si>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</si>
  <si>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</si>
  <si>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</si>
  <si>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</si>
  <si>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</si>
  <si>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</si>
  <si>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</si>
  <si>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</si>
  <si>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</si>
  <si>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</si>
  <si>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</si>
  <si>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</si>
  <si>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</si>
  <si>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</si>
  <si>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</si>
  <si>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</si>
  <si>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</si>
  <si>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</si>
  <si>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</si>
  <si>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</si>
  <si>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</si>
  <si>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</si>
  <si>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</si>
  <si>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</si>
  <si>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</si>
  <si>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</si>
  <si>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</si>
  <si>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</si>
  <si>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</si>
  <si>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</si>
  <si>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</si>
  <si>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</si>
  <si>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</si>
  <si>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</si>
  <si>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</si>
  <si>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</si>
  <si>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</si>
  <si>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</si>
  <si>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</si>
  <si>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</si>
  <si>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</si>
  <si>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</si>
  <si>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</si>
  <si>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</si>
  <si>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</si>
  <si>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</si>
  <si>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</si>
  <si>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</si>
  <si>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</si>
  <si>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</si>
  <si>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</si>
  <si>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</si>
  <si>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</si>
  <si>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</si>
  <si>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</si>
  <si>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</si>
  <si>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</si>
  <si>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</si>
  <si>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</si>
  <si>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</si>
  <si>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</si>
  <si>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</si>
  <si>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</si>
  <si>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</si>
  <si>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</si>
  <si>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</si>
  <si>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</si>
  <si>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</si>
  <si>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</si>
  <si>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</si>
  <si>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</si>
  <si>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</si>
  <si>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</si>
  <si>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</si>
  <si>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</si>
  <si>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</si>
  <si>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</si>
  <si>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</si>
  <si>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</si>
  <si>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</si>
  <si>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</si>
  <si>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</si>
  <si>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</si>
  <si>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</si>
  <si>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</si>
  <si>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</si>
  <si>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</si>
  <si>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</si>
  <si>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</si>
  <si>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</si>
  <si>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</si>
  <si>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</si>
  <si>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</si>
  <si>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</si>
  <si>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</si>
  <si>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</si>
  <si>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</si>
  <si>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</si>
  <si>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</si>
  <si>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</si>
  <si>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</si>
  <si>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</si>
  <si>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</si>
  <si>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</si>
  <si>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</si>
  <si>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</si>
  <si>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</si>
  <si>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</si>
  <si>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</si>
  <si>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</si>
  <si>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</si>
  <si>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</si>
  <si>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</si>
  <si>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</si>
  <si>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</si>
  <si>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</si>
  <si>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</si>
  <si>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</si>
  <si>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</si>
  <si>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</si>
  <si>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</si>
  <si>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</si>
  <si>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</si>
  <si>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</si>
  <si>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</si>
  <si>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</si>
  <si>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</si>
  <si>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</si>
  <si>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</si>
  <si>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</si>
  <si>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</si>
  <si>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</si>
  <si>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</si>
  <si>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</si>
  <si>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</si>
  <si>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</si>
  <si>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</si>
  <si>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</si>
  <si>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</si>
  <si>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</si>
  <si>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</si>
  <si>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</si>
  <si>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</si>
  <si>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</si>
  <si>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</si>
  <si>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</si>
  <si>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</si>
  <si>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</si>
  <si>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</si>
  <si>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</si>
  <si>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</si>
  <si>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</si>
  <si>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</si>
  <si>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</si>
  <si>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</si>
  <si>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</si>
  <si>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</si>
  <si>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</si>
  <si>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</si>
  <si>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</si>
  <si>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</si>
  <si>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</si>
  <si>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</si>
  <si>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</si>
  <si>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</si>
  <si>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</si>
  <si>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</si>
  <si>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</si>
  <si>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</si>
  <si>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</si>
  <si>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</si>
  <si>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</si>
  <si>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</si>
  <si>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</si>
  <si>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</si>
  <si>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</si>
  <si>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</si>
  <si>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</si>
  <si>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</si>
  <si>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</si>
  <si>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</si>
  <si>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</si>
  <si>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</si>
  <si>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</si>
  <si>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</si>
  <si>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</si>
  <si>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</si>
  <si>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</si>
  <si>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</si>
  <si>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</si>
  <si>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</si>
  <si>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</si>
  <si>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</si>
  <si>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</si>
  <si>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</si>
  <si>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</si>
  <si>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</si>
  <si>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</si>
  <si>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</si>
  <si>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</si>
  <si>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</si>
  <si>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</si>
  <si>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</si>
  <si>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</si>
  <si>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</si>
  <si>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</si>
  <si>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</si>
  <si>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</si>
  <si>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</si>
  <si>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</si>
  <si>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</si>
  <si>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</si>
  <si>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</si>
  <si>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</si>
  <si>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</si>
  <si>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</si>
  <si>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</si>
  <si>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</si>
  <si>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</si>
  <si>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</si>
  <si>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</si>
  <si>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</si>
  <si>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</si>
  <si>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</si>
  <si>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</si>
  <si>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</si>
  <si>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</si>
  <si>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</si>
  <si>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</si>
  <si>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</si>
  <si>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</si>
  <si>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</si>
  <si>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</si>
  <si>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</si>
  <si>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</si>
  <si>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</si>
  <si>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</si>
  <si>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</si>
  <si>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</si>
  <si>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</si>
  <si>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</si>
  <si>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</si>
  <si>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</si>
  <si>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</si>
  <si>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</si>
  <si>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</si>
  <si>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</si>
  <si>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</si>
  <si>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</si>
  <si>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</si>
  <si>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</si>
  <si>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</si>
  <si>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</si>
  <si>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</si>
  <si>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</si>
  <si>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</si>
  <si>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</si>
  <si>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</si>
  <si>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</si>
  <si>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</si>
  <si>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</si>
  <si>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</si>
  <si>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</si>
  <si>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</si>
  <si>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</si>
  <si>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</si>
  <si>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</si>
  <si>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</si>
  <si>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</si>
  <si>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</si>
  <si>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</si>
  <si>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</si>
  <si>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</si>
  <si>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</si>
  <si>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</si>
  <si>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</si>
  <si>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</si>
  <si>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</si>
  <si>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</si>
  <si>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</si>
  <si>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</si>
  <si>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</si>
  <si>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</si>
  <si>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</si>
  <si>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</si>
  <si>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</si>
  <si>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</si>
  <si>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</si>
  <si>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</si>
  <si>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</si>
  <si>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</si>
  <si>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</si>
  <si>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</si>
  <si>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</si>
  <si>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</si>
  <si>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</si>
  <si>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</si>
  <si>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</si>
  <si>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</si>
  <si>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</si>
  <si>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</si>
  <si>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</si>
  <si>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</si>
  <si>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</si>
  <si>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</si>
  <si>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</si>
  <si>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</si>
  <si>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</si>
  <si>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</si>
  <si>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</si>
  <si>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</si>
  <si>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</si>
  <si>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</si>
  <si>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</si>
  <si>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</si>
  <si>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</si>
  <si>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</si>
  <si>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</si>
  <si>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</si>
  <si>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</si>
  <si>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</si>
  <si>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</si>
  <si>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</si>
  <si>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</si>
  <si>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</si>
  <si>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</si>
  <si>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</si>
  <si>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</si>
  <si>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</si>
  <si>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</si>
  <si>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</si>
  <si>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</si>
  <si>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</si>
  <si>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</si>
  <si>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</si>
  <si>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</si>
  <si>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</si>
  <si>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</si>
  <si>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</si>
  <si>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</si>
  <si>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</si>
  <si>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</si>
  <si>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</si>
  <si>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</si>
  <si>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</si>
  <si>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</si>
  <si>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</si>
  <si>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</si>
  <si>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</si>
  <si>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</si>
  <si>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</si>
  <si>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</si>
  <si>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</si>
  <si>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</si>
  <si>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</si>
  <si>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</si>
  <si>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</si>
  <si>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</si>
  <si>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</si>
  <si>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</si>
  <si>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</si>
  <si>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</si>
  <si>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</si>
  <si>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</si>
  <si>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</si>
  <si>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</si>
  <si>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</si>
  <si>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</si>
  <si>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</si>
  <si>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</si>
  <si>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</si>
  <si>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</si>
  <si>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</si>
  <si>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</si>
  <si>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</si>
  <si>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</si>
  <si>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</si>
  <si>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</si>
  <si>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</si>
  <si>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</si>
  <si>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</si>
  <si>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</si>
  <si>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</si>
  <si>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</si>
  <si>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</si>
  <si>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</si>
  <si>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</si>
  <si>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</si>
  <si>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</si>
  <si>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</si>
  <si>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</si>
  <si>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</si>
  <si>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</si>
  <si>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</si>
  <si>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</si>
  <si>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</si>
  <si>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</si>
  <si>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</si>
  <si>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</si>
  <si>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</si>
  <si>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</si>
  <si>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</si>
  <si>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</si>
  <si>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</si>
  <si>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</si>
  <si>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</si>
  <si>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</si>
  <si>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</si>
  <si>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</si>
  <si>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</si>
  <si>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</si>
  <si>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</si>
  <si>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</si>
  <si>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</si>
  <si>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</si>
  <si>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</si>
  <si>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</si>
  <si>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</si>
  <si>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</si>
  <si>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</si>
  <si>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</si>
  <si>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</si>
  <si>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</si>
  <si>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</si>
  <si>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</si>
  <si>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</si>
  <si>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</si>
  <si>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</si>
  <si>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</si>
  <si>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</si>
  <si>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</si>
  <si>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</si>
  <si>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</si>
  <si>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</si>
  <si>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</si>
  <si>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</si>
  <si>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</si>
  <si>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</si>
  <si>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</si>
  <si>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</si>
  <si>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</si>
  <si>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</si>
  <si>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</si>
  <si>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</si>
  <si>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</si>
  <si>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</si>
  <si>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</si>
  <si>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</si>
  <si>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</si>
  <si>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</si>
  <si>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</si>
  <si>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</si>
  <si>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</si>
  <si>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</si>
  <si>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</si>
  <si>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</si>
  <si>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</si>
  <si>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</si>
  <si>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</si>
  <si>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</si>
  <si>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</si>
  <si>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</si>
  <si>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</si>
  <si>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</si>
  <si>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</si>
  <si>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</si>
  <si>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</si>
  <si>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</si>
  <si>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</si>
  <si>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</si>
  <si>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</si>
  <si>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</si>
  <si>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</si>
  <si>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</si>
  <si>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</si>
  <si>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</si>
  <si>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</si>
  <si>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</si>
  <si>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</si>
  <si>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</si>
  <si>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</si>
  <si>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</si>
  <si>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</si>
  <si>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</si>
  <si>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</si>
  <si>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</si>
  <si>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</si>
  <si>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</si>
  <si>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</si>
  <si>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</si>
  <si>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</si>
  <si>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</si>
  <si>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</si>
  <si>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</si>
  <si>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</si>
  <si>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</si>
  <si>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</si>
  <si>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</si>
  <si>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</si>
  <si>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</si>
  <si>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</si>
  <si>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</si>
  <si>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</si>
  <si>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</si>
  <si>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</si>
  <si>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</si>
  <si>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</si>
  <si>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</si>
  <si>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</si>
  <si>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</si>
  <si>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</si>
  <si>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</si>
  <si>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</si>
  <si>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</si>
  <si>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</si>
  <si>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</si>
  <si>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</si>
  <si>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</si>
  <si>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</si>
  <si>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</si>
  <si>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</si>
  <si>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</si>
  <si>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</si>
  <si>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</si>
  <si>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</si>
  <si>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</si>
  <si>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</si>
  <si>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</si>
  <si>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</si>
  <si>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</si>
  <si>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</si>
  <si>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</si>
  <si>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</si>
  <si>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</si>
  <si>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</si>
  <si>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</si>
  <si>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</si>
  <si>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</si>
  <si>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</si>
  <si>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</si>
  <si>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</si>
  <si>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</si>
  <si>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</si>
  <si>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</si>
  <si>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</si>
  <si>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</si>
  <si>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</si>
  <si>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</si>
  <si>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</si>
  <si>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</si>
  <si>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</si>
  <si>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</si>
  <si>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</si>
  <si>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</si>
  <si>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</si>
  <si>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</si>
  <si>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</si>
  <si>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</si>
  <si>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</si>
  <si>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</si>
  <si>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</si>
  <si>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</si>
  <si>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</si>
  <si>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</si>
  <si>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</si>
  <si>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</si>
  <si>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</si>
  <si>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</si>
  <si>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</si>
  <si>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</si>
  <si>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</si>
  <si>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</si>
  <si>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</si>
  <si>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</si>
  <si>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</si>
  <si>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</si>
  <si>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</si>
  <si>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</si>
  <si>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</si>
  <si>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</si>
  <si>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</si>
  <si>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</si>
  <si>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</si>
  <si>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</si>
  <si>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</si>
  <si>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</si>
  <si>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</si>
  <si>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</si>
  <si>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</si>
  <si>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</si>
  <si>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</si>
  <si>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</si>
  <si>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</si>
  <si>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</si>
  <si>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</si>
  <si>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</si>
  <si>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</si>
  <si>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</si>
  <si>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</si>
  <si>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</si>
  <si>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</si>
  <si>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</si>
  <si>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</si>
  <si>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</si>
  <si>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</si>
  <si>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</si>
  <si>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</si>
  <si>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</si>
  <si>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</si>
  <si>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</si>
  <si>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</si>
  <si>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</si>
  <si>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</si>
  <si>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</si>
  <si>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</si>
  <si>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</si>
  <si>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</si>
  <si>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</si>
  <si>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</si>
  <si>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</si>
  <si>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</si>
  <si>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</si>
  <si>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</si>
  <si>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</si>
  <si>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</si>
  <si>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</si>
  <si>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</si>
  <si>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</si>
  <si>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</si>
  <si>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</si>
  <si>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</si>
  <si>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</si>
  <si>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</si>
  <si>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</si>
  <si>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</si>
  <si>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</si>
  <si>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</si>
  <si>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</si>
  <si>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</si>
  <si>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</si>
  <si>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</si>
  <si>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</si>
  <si>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</si>
  <si>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</si>
  <si>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</si>
  <si>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</si>
  <si>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</si>
  <si>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</si>
  <si>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</si>
  <si>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</si>
  <si>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</si>
  <si>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</si>
  <si>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</si>
  <si>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</si>
  <si>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</si>
  <si>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</si>
  <si>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</si>
  <si>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</si>
  <si>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</si>
  <si>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</si>
  <si>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</si>
  <si>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</si>
  <si>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</si>
  <si>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</si>
  <si>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</si>
  <si>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</si>
  <si>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</si>
  <si>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</si>
  <si>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</si>
  <si>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</si>
  <si>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</si>
  <si>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</si>
  <si>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</si>
  <si>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</si>
  <si>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</si>
  <si>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</si>
  <si>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</si>
  <si>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</si>
  <si>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</si>
  <si>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</si>
  <si>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</si>
  <si>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</si>
  <si>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</si>
  <si>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</si>
  <si>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</si>
  <si>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</si>
  <si>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</si>
  <si>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</si>
  <si>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</si>
  <si>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</si>
  <si>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</si>
  <si>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</si>
  <si>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</si>
  <si>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</si>
  <si>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</si>
  <si>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</si>
  <si>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</si>
  <si>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</si>
  <si>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</si>
  <si>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</si>
  <si>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</si>
  <si>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</si>
  <si>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</si>
  <si>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</si>
  <si>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</si>
  <si>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</si>
  <si>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</si>
  <si>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</si>
  <si>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</si>
  <si>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</si>
  <si>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</si>
  <si>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</si>
  <si>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</si>
  <si>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</si>
  <si>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</si>
  <si>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</si>
  <si>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</si>
  <si>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</si>
  <si>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</si>
  <si>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</si>
  <si>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</si>
  <si>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</si>
  <si>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</si>
  <si>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</si>
  <si>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</si>
  <si>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</si>
  <si>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</si>
  <si>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</si>
  <si>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</si>
  <si>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</si>
  <si>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</si>
  <si>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</si>
  <si>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</si>
  <si>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</si>
  <si>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</si>
  <si>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</si>
  <si>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</si>
  <si>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</si>
  <si>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</si>
  <si>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</si>
  <si>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</si>
  <si>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</si>
  <si>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</si>
  <si>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</si>
  <si>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</si>
  <si>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</si>
  <si>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</si>
  <si>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</si>
  <si>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</si>
  <si>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</si>
  <si>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</si>
  <si>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</si>
  <si>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</si>
  <si>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</si>
  <si>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</si>
  <si>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</si>
  <si>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</si>
  <si>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</si>
  <si>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</si>
  <si>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</si>
  <si>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</si>
  <si>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</si>
  <si>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</si>
  <si>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</si>
  <si>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</si>
  <si>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</si>
  <si>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</si>
  <si>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</si>
  <si>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</si>
  <si>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</si>
  <si>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</si>
  <si>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</si>
  <si>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</si>
  <si>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</si>
  <si>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</si>
  <si>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</si>
  <si>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</si>
  <si>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</si>
  <si>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</si>
  <si>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</si>
  <si>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</si>
  <si>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</si>
  <si>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</si>
  <si>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</si>
  <si>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</si>
  <si>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</si>
  <si>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</si>
  <si>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</si>
  <si>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</si>
  <si>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</si>
  <si>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</si>
  <si>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</si>
  <si>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</si>
  <si>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</si>
  <si>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</si>
  <si>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</si>
  <si>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</si>
  <si>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</si>
  <si>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</si>
  <si>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</si>
  <si>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</si>
  <si>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</si>
  <si>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</si>
  <si>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</si>
  <si>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</si>
  <si>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</si>
  <si>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</si>
  <si>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</si>
  <si>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</si>
  <si>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</si>
  <si>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</si>
  <si>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</si>
  <si>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</si>
  <si>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</si>
  <si>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</si>
  <si>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</si>
  <si>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</si>
  <si>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</si>
  <si>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</si>
  <si>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</si>
  <si>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</si>
  <si>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</si>
  <si>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</si>
  <si>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</si>
  <si>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</si>
  <si>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</si>
  <si>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</si>
  <si>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</si>
  <si>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</si>
  <si>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</si>
  <si>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</si>
  <si>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</si>
  <si>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</si>
  <si>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</si>
  <si>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</si>
  <si>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</si>
  <si>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</si>
  <si>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</si>
  <si>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</si>
  <si>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</si>
  <si>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</si>
  <si>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</si>
  <si>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</si>
  <si>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</si>
  <si>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</si>
  <si>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</si>
  <si>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</si>
  <si>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</si>
  <si>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</si>
  <si>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</si>
  <si>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</si>
  <si>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</si>
  <si>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</si>
  <si>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</si>
  <si>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</si>
  <si>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</si>
  <si>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</si>
  <si>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</si>
  <si>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</si>
  <si>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</si>
  <si>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</si>
  <si>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</si>
  <si>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</si>
  <si>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</si>
  <si>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</si>
  <si>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</si>
  <si>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</si>
  <si>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</si>
  <si>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</si>
  <si>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</si>
  <si>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</si>
  <si>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</si>
  <si>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</si>
  <si>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</si>
  <si>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</si>
  <si>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</si>
  <si>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</si>
  <si>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</si>
  <si>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</si>
  <si>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</si>
  <si>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</si>
  <si>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</si>
  <si>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</si>
  <si>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</si>
  <si>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</si>
  <si>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</si>
  <si>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</si>
  <si>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</si>
  <si>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</si>
  <si>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</si>
  <si>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</si>
  <si>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</si>
  <si>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</si>
  <si>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</si>
  <si>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</si>
  <si>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</si>
  <si>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</si>
  <si>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</si>
  <si>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</si>
  <si>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</si>
  <si>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</si>
  <si>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</si>
  <si>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</si>
  <si>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</si>
  <si>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</si>
  <si>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</si>
  <si>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</si>
  <si>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</si>
  <si>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</si>
  <si>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</si>
  <si>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</si>
  <si>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</si>
  <si>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</si>
  <si>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</si>
  <si>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</si>
  <si>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</si>
  <si>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</si>
  <si>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</si>
  <si>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</si>
  <si>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</si>
  <si>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</si>
  <si>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</si>
  <si>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</si>
  <si>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</si>
  <si>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</si>
  <si>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</si>
  <si>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</si>
  <si>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</si>
  <si>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</si>
  <si>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</si>
  <si>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</si>
  <si>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</si>
  <si>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</si>
  <si>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</si>
  <si>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</si>
  <si>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</si>
  <si>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</si>
  <si>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</si>
  <si>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</si>
  <si>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</si>
  <si>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</si>
  <si>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</si>
  <si>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</si>
  <si>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</si>
  <si>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</si>
  <si>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</si>
  <si>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</si>
  <si>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</si>
  <si>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</si>
  <si>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</si>
  <si>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</si>
  <si>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</si>
  <si>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</si>
  <si>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</si>
  <si>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</si>
  <si>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</si>
  <si>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</si>
  <si>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</si>
  <si>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</si>
  <si>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</si>
  <si>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</si>
  <si>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</si>
  <si>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</si>
  <si>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</si>
  <si>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</si>
  <si>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</si>
  <si>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</si>
  <si>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</si>
  <si>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</si>
  <si>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</si>
  <si>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</si>
  <si>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</si>
  <si>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</si>
  <si>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</si>
  <si>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</si>
  <si>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</si>
  <si>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</si>
  <si>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</si>
  <si>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</si>
  <si>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</si>
  <si>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</si>
  <si>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</si>
  <si>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</si>
  <si>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</si>
  <si>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</si>
  <si>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</si>
  <si>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</si>
  <si>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</si>
  <si>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</si>
  <si>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</si>
  <si>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</si>
  <si>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</si>
  <si>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</si>
  <si>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</si>
  <si>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</si>
  <si>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</si>
  <si>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</si>
  <si>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</si>
  <si>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</si>
  <si>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</si>
  <si>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</si>
  <si>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</si>
  <si>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</si>
  <si>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</si>
  <si>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</si>
  <si>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</si>
  <si>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</si>
  <si>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</si>
  <si>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</si>
  <si>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</si>
  <si>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</si>
  <si>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</si>
  <si>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</si>
  <si>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</si>
  <si>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</si>
  <si>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</si>
  <si>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</si>
  <si>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</si>
  <si>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</si>
  <si>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</si>
  <si>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</si>
  <si>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</si>
  <si>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</si>
  <si>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</si>
  <si>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</si>
  <si>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</si>
  <si>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</si>
  <si>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</si>
  <si>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</si>
  <si>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</si>
  <si>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</si>
  <si>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</si>
  <si>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</si>
  <si>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</si>
  <si>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</si>
  <si>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</si>
  <si>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</si>
  <si>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</si>
  <si>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</si>
  <si>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</si>
  <si>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</si>
  <si>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</si>
  <si>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</si>
  <si>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</si>
  <si>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</si>
  <si>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</si>
  <si>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</si>
  <si>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</si>
  <si>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</si>
  <si>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</si>
  <si>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</si>
  <si>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</si>
  <si>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</si>
  <si>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</si>
  <si>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</si>
  <si>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</si>
  <si>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</si>
  <si>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</si>
  <si>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</si>
  <si>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</si>
  <si>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</si>
  <si>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</si>
  <si>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</si>
  <si>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</si>
  <si>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</si>
  <si>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</si>
  <si>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</si>
  <si>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</si>
  <si>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</si>
  <si>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</si>
  <si>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</si>
  <si>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</si>
  <si>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</si>
  <si>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</si>
  <si>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</si>
  <si>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</si>
  <si>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</si>
  <si>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</si>
  <si>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</si>
  <si>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</si>
  <si>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</si>
  <si>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</si>
  <si>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</si>
  <si>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</si>
  <si>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</si>
  <si>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</si>
  <si>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</si>
  <si>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</si>
  <si>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</si>
  <si>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</si>
  <si>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</si>
  <si>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</si>
  <si>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</si>
  <si>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</si>
  <si>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</si>
  <si>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</si>
  <si>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</si>
  <si>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</si>
  <si>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</si>
  <si>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</si>
  <si>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</si>
  <si>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</si>
  <si>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</si>
  <si>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</si>
  <si>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</si>
  <si>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</si>
  <si>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</si>
  <si>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</si>
  <si>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</si>
  <si>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</si>
  <si>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</si>
  <si>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</si>
  <si>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</si>
  <si>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</si>
  <si>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</si>
  <si>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</si>
  <si>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</si>
  <si>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</si>
  <si>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</si>
  <si>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</si>
  <si>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</si>
  <si>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</si>
  <si>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</si>
  <si>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</si>
  <si>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</si>
  <si>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</si>
  <si>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</si>
  <si>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</si>
  <si>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</si>
  <si>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</si>
  <si>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</si>
  <si>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</si>
  <si>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</si>
  <si>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</si>
  <si>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</si>
  <si>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</si>
  <si>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</si>
  <si>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</si>
  <si>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</si>
  <si>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</si>
  <si>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</si>
  <si>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</si>
  <si>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</si>
  <si>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</si>
  <si>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</si>
  <si>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</si>
  <si>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</si>
  <si>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</si>
  <si>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</si>
  <si>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</si>
  <si>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</si>
  <si>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</si>
  <si>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</si>
  <si>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</si>
  <si>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</si>
  <si>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</si>
  <si>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</si>
  <si>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</si>
  <si>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</si>
  <si>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</si>
  <si>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</si>
  <si>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</si>
  <si>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</si>
  <si>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</si>
  <si>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</si>
  <si>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</si>
  <si>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</si>
  <si>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</si>
  <si>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</si>
  <si>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</si>
  <si>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</si>
  <si>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</si>
  <si>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</si>
  <si>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</si>
  <si>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</si>
  <si>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</si>
  <si>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</si>
  <si>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</si>
  <si>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</si>
  <si>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</si>
  <si>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</si>
  <si>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</si>
  <si>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</si>
  <si>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</si>
  <si>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</si>
  <si>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</si>
  <si>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</si>
  <si>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</si>
  <si>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</si>
  <si>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</si>
  <si>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</si>
  <si>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</si>
  <si>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</si>
  <si>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</si>
  <si>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</si>
  <si>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</si>
  <si>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</si>
  <si>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</si>
  <si>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</si>
  <si>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</si>
  <si>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</si>
  <si>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</si>
  <si>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</si>
  <si>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</si>
  <si>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</si>
  <si>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</si>
  <si>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</si>
  <si>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</si>
  <si>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</si>
  <si>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</si>
  <si>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</si>
  <si>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</si>
  <si>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</si>
  <si>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</si>
  <si>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</si>
  <si>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</si>
  <si>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</si>
  <si>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</si>
  <si>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</si>
  <si>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</si>
  <si>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</si>
  <si>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</si>
  <si>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</si>
  <si>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</si>
  <si>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</si>
  <si>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</si>
  <si>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</si>
  <si>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</si>
  <si>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</si>
  <si>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</si>
  <si>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</si>
  <si>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</si>
  <si>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</si>
  <si>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</si>
  <si>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</si>
  <si>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</si>
  <si>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</si>
  <si>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</si>
  <si>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</si>
  <si>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</si>
  <si>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</si>
  <si>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</si>
  <si>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</si>
  <si>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</si>
  <si>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</si>
  <si>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</si>
  <si>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</si>
  <si>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</si>
  <si>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</si>
  <si>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</si>
  <si>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</si>
  <si>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</si>
  <si>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</si>
  <si>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</si>
  <si>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</si>
  <si>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</si>
  <si>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</si>
  <si>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</si>
  <si>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</si>
  <si>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</si>
  <si>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</si>
  <si>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</si>
  <si>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</si>
  <si>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</si>
  <si>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</si>
  <si>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</si>
  <si>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</si>
  <si>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</si>
  <si>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</si>
  <si>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</si>
  <si>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</si>
  <si>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</si>
  <si>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</si>
  <si>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</si>
  <si>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</si>
  <si>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</si>
  <si>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</si>
  <si>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</si>
  <si>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</si>
  <si>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</si>
  <si>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</si>
  <si>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</si>
  <si>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</si>
  <si>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</si>
  <si>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</si>
  <si>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</si>
  <si>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</si>
  <si>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</si>
  <si>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</si>
  <si>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</si>
  <si>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</si>
  <si>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</si>
  <si>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</si>
  <si>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</si>
  <si>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</si>
  <si>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</si>
  <si>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</si>
  <si>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</si>
  <si>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</si>
  <si>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</si>
  <si>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</si>
  <si>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</si>
  <si>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</si>
  <si>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</si>
  <si>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</si>
  <si>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</si>
  <si>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</si>
  <si>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</si>
  <si>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</si>
  <si>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</si>
  <si>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</si>
  <si>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</si>
  <si>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</si>
  <si>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</si>
  <si>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</si>
  <si>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</si>
  <si>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</si>
  <si>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</si>
  <si>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</si>
  <si>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</si>
  <si>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</si>
  <si>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</si>
  <si>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</si>
  <si>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</si>
  <si>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</si>
  <si>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</si>
  <si>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</si>
  <si>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</si>
  <si>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</si>
  <si>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</si>
  <si>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</si>
  <si>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</si>
  <si>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</si>
  <si>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</si>
  <si>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</si>
  <si>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</si>
  <si>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</si>
  <si>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</si>
  <si>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</si>
  <si>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</si>
  <si>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</si>
  <si>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</si>
  <si>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</si>
  <si>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</si>
  <si>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</si>
  <si>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</si>
  <si>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</si>
  <si>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</si>
  <si>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</si>
  <si>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</si>
  <si>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</si>
  <si>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</si>
  <si>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</si>
  <si>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</si>
  <si>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</si>
  <si>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</si>
  <si>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</si>
  <si>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</si>
  <si>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</si>
  <si>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</si>
  <si>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</si>
  <si>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</si>
  <si>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</si>
  <si>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</si>
  <si>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</si>
  <si>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</si>
  <si>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</si>
  <si>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</si>
  <si>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</si>
  <si>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</si>
  <si>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</si>
  <si>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</si>
  <si>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</si>
  <si>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</si>
  <si>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</si>
  <si>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</si>
  <si>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</si>
  <si>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</si>
  <si>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</si>
  <si>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</si>
  <si>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</si>
  <si>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</si>
  <si>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</si>
  <si>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</si>
  <si>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</si>
  <si>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</si>
  <si>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</si>
  <si>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</si>
  <si>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</si>
  <si>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</si>
  <si>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</si>
  <si>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</si>
  <si>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</si>
  <si>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</si>
  <si>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</si>
  <si>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</si>
  <si>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</si>
  <si>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</si>
  <si>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</si>
  <si>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</si>
  <si>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</si>
  <si>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</si>
  <si>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</si>
  <si>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</si>
  <si>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</si>
  <si>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</si>
  <si>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</si>
  <si>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</si>
  <si>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</si>
  <si>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</si>
  <si>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</si>
  <si>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</si>
  <si>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</si>
  <si>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</si>
  <si>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</si>
  <si>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</si>
  <si>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</si>
  <si>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</si>
  <si>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</si>
  <si>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</si>
  <si>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</si>
  <si>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</si>
  <si>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</si>
  <si>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</si>
  <si>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</si>
  <si>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</si>
  <si>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</si>
  <si>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</si>
  <si>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</si>
  <si>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</si>
  <si>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</si>
  <si>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</si>
  <si>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</si>
  <si>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</si>
  <si>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</si>
  <si>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</si>
  <si>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</si>
  <si>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</si>
  <si>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</si>
  <si>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</si>
  <si>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</si>
  <si>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</si>
  <si>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</si>
  <si>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</si>
  <si>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</si>
  <si>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</si>
  <si>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</si>
  <si>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</si>
  <si>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</si>
  <si>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</si>
  <si>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</si>
  <si>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</si>
  <si>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</si>
  <si>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</si>
  <si>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</si>
  <si>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</si>
  <si>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</si>
  <si>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</si>
  <si>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</si>
  <si>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</si>
  <si>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</si>
  <si>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</si>
  <si>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</si>
  <si>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</si>
  <si>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</si>
  <si>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</si>
  <si>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</si>
  <si>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</si>
  <si>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</si>
  <si>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</si>
  <si>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</si>
  <si>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</si>
  <si>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</si>
  <si>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</si>
  <si>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</si>
  <si>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</si>
  <si>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</si>
  <si>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</si>
  <si>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</si>
  <si>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</si>
  <si>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</si>
  <si>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</si>
  <si>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</si>
  <si>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</si>
  <si>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</si>
  <si>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</si>
  <si>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</si>
  <si>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</si>
  <si>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</si>
  <si>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</si>
  <si>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</si>
  <si>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</si>
  <si>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</si>
  <si>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</si>
  <si>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</si>
  <si>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</si>
  <si>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</si>
  <si>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</si>
  <si>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</si>
  <si>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</si>
  <si>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</si>
  <si>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</si>
  <si>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</si>
  <si>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</si>
  <si>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</si>
  <si>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</si>
  <si>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</si>
  <si>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</si>
  <si>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</si>
  <si>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</si>
  <si>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</si>
  <si>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</si>
  <si>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</si>
  <si>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</si>
  <si>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</si>
  <si>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</si>
  <si>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</si>
  <si>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</si>
  <si>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</si>
  <si>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</si>
  <si>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</si>
  <si>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</si>
  <si>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</si>
  <si>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</si>
  <si>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</si>
  <si>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</si>
  <si>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</si>
  <si>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</si>
  <si>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</si>
  <si>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</si>
  <si>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</si>
  <si>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</si>
  <si>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</si>
  <si>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</si>
  <si>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</si>
  <si>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</si>
  <si>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</si>
  <si>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</si>
  <si>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</si>
  <si>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</si>
  <si>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</si>
  <si>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</si>
  <si>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</si>
  <si>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</si>
  <si>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</si>
  <si>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</si>
  <si>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</si>
  <si>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</si>
  <si>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</si>
  <si>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</si>
  <si>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</si>
  <si>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</si>
  <si>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</si>
  <si>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</si>
  <si>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</si>
  <si>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</si>
  <si>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</si>
  <si>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</si>
  <si>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</si>
  <si>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</si>
  <si>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</si>
  <si>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</si>
  <si>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</si>
  <si>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</si>
  <si>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</si>
  <si>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</si>
  <si>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</si>
  <si>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</si>
  <si>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</si>
  <si>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</si>
  <si>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</si>
  <si>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</si>
  <si>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</si>
  <si>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</si>
  <si>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</si>
  <si>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</si>
  <si>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</si>
  <si>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</si>
  <si>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</si>
  <si>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</si>
  <si>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</si>
  <si>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</si>
  <si>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</si>
  <si>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</si>
  <si>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</si>
  <si>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</si>
  <si>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</si>
  <si>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</si>
  <si>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</si>
  <si>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</si>
  <si>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</si>
  <si>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</si>
  <si>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</si>
  <si>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</si>
  <si>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</si>
  <si>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</si>
  <si>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</si>
  <si>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</si>
  <si>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</si>
  <si>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</si>
  <si>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</si>
  <si>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</si>
  <si>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</si>
  <si>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</si>
  <si>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</si>
  <si>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</si>
  <si>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</si>
  <si>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</si>
  <si>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</si>
  <si>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</si>
  <si>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</si>
  <si>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</si>
  <si>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</si>
  <si>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</si>
  <si>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</si>
  <si>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</si>
  <si>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</si>
  <si>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</si>
  <si>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</si>
  <si>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</si>
  <si>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</si>
  <si>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</si>
  <si>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</si>
  <si>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</si>
  <si>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</si>
  <si>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</si>
  <si>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</si>
  <si>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</si>
  <si>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</si>
  <si>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</si>
  <si>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</si>
  <si>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</si>
  <si>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</si>
  <si>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</si>
  <si>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</si>
  <si>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</si>
  <si>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</si>
  <si>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</si>
  <si>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</si>
  <si>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</si>
  <si>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</si>
  <si>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</si>
  <si>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</si>
  <si>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</si>
  <si>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</si>
  <si>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</si>
  <si>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</si>
  <si>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</si>
  <si>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</si>
  <si>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</si>
  <si>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</si>
  <si>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</si>
  <si>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</si>
  <si>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</si>
  <si>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</si>
  <si>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</si>
  <si>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</si>
  <si>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</si>
  <si>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</si>
  <si>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</si>
  <si>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</si>
  <si>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</si>
  <si>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</si>
  <si>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</si>
  <si>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</si>
  <si>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</si>
  <si>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</si>
  <si>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</si>
  <si>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</si>
  <si>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</si>
  <si>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</si>
  <si>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</si>
  <si>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</si>
  <si>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</si>
  <si>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</si>
  <si>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</si>
  <si>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</si>
  <si>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</si>
  <si>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</si>
  <si>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</si>
  <si>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</si>
  <si>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</si>
  <si>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</si>
  <si>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</si>
  <si>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</si>
  <si>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</si>
  <si>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</si>
  <si>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</si>
  <si>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</si>
  <si>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</si>
  <si>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</si>
  <si>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</si>
  <si>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</si>
  <si>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</si>
  <si>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</si>
  <si>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</si>
  <si>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</si>
  <si>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</si>
  <si>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</si>
  <si>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</si>
  <si>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</si>
  <si>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</si>
  <si>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</si>
  <si>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</si>
  <si>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</si>
  <si>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</si>
  <si>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</si>
  <si>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</si>
  <si>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</si>
  <si>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</si>
  <si>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</si>
  <si>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</si>
  <si>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</si>
  <si>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</si>
  <si>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</si>
  <si>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</si>
  <si>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</si>
  <si>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</si>
  <si>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</si>
  <si>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</si>
  <si>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</si>
  <si>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</si>
  <si>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</si>
  <si>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</si>
  <si>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</si>
  <si>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</si>
  <si>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</si>
  <si>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</si>
  <si>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</si>
  <si>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</si>
  <si>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</si>
  <si>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</si>
  <si>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</si>
  <si>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</si>
  <si>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</si>
  <si>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</si>
  <si>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</si>
  <si>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</si>
  <si>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</si>
  <si>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</si>
  <si>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</si>
  <si>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</si>
  <si>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</si>
  <si>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</si>
  <si>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</si>
  <si>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</si>
  <si>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</si>
  <si>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</si>
  <si>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</si>
  <si>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</si>
  <si>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</si>
  <si>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</si>
  <si>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</si>
  <si>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</si>
  <si>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</si>
  <si>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</si>
  <si>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</si>
  <si>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</si>
  <si>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</si>
  <si>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</si>
  <si>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</si>
  <si>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</si>
  <si>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</si>
  <si>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</si>
  <si>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</si>
  <si>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</si>
  <si>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</si>
  <si>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</si>
  <si>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</si>
  <si>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</si>
  <si>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</si>
  <si>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</si>
  <si>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</si>
  <si>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</si>
  <si>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</si>
  <si>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</si>
  <si>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</si>
  <si>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</si>
  <si>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</si>
  <si>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</si>
  <si>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</si>
  <si>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</si>
  <si>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</si>
  <si>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</si>
  <si>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</si>
  <si>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</si>
  <si>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</si>
  <si>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</si>
  <si>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</si>
  <si>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</si>
  <si>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</si>
  <si>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</si>
  <si>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</si>
  <si>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</si>
  <si>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</si>
  <si>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</si>
  <si>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</si>
  <si>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</si>
  <si>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</si>
  <si>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</si>
  <si>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</si>
  <si>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</si>
  <si>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</si>
  <si>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</si>
  <si>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</si>
  <si>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</si>
  <si>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</si>
  <si>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</si>
  <si>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</si>
  <si>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</si>
  <si>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</si>
  <si>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</si>
  <si>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</si>
  <si>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</si>
  <si>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</si>
  <si>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</si>
  <si>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</si>
  <si>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</si>
  <si>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</si>
  <si>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</si>
  <si>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</si>
  <si>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</si>
  <si>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</si>
  <si>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</si>
  <si>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</si>
  <si>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</si>
  <si>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</si>
  <si>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</si>
  <si>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</si>
  <si>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</si>
  <si>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</si>
  <si>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</si>
  <si>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</si>
  <si>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</si>
  <si>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</si>
  <si>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</si>
  <si>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</si>
  <si>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</si>
  <si>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</si>
  <si>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</si>
  <si>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</si>
  <si>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</si>
  <si>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</si>
  <si>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</si>
  <si>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</si>
  <si>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</si>
  <si>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</si>
  <si>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</si>
  <si>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</si>
  <si>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</si>
  <si>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</si>
  <si>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</si>
  <si>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</si>
  <si>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</si>
  <si>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</si>
  <si>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</si>
  <si>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</si>
  <si>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</si>
  <si>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</si>
  <si>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</si>
  <si>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</si>
  <si>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</si>
  <si>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</si>
  <si>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</si>
  <si>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</si>
  <si>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</si>
  <si>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</si>
  <si>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</si>
  <si>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</si>
  <si>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</si>
  <si>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</si>
  <si>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</si>
  <si>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</si>
  <si>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</si>
  <si>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</si>
  <si>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</si>
  <si>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</si>
  <si>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</si>
  <si>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</si>
  <si>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</si>
  <si>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</si>
  <si>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</si>
  <si>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</si>
  <si>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</si>
  <si>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</si>
  <si>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</si>
  <si>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</si>
  <si>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</si>
  <si>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</si>
  <si>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</si>
  <si>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</si>
  <si>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</si>
  <si>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</si>
  <si>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</si>
  <si>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</si>
  <si>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</si>
  <si>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</si>
  <si>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</si>
  <si>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</si>
  <si>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</si>
  <si>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</si>
  <si>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</si>
  <si>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</si>
  <si>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</si>
  <si>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</si>
  <si>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</si>
  <si>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</si>
  <si>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</si>
  <si>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</si>
  <si>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</si>
  <si>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</si>
  <si>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</si>
  <si>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</si>
  <si>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</si>
  <si>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</si>
  <si>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</si>
  <si>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</si>
  <si>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</si>
  <si>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</si>
  <si>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</si>
  <si>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</si>
  <si>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</si>
  <si>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</si>
  <si>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</si>
  <si>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</si>
  <si>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</si>
  <si>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</si>
  <si>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</si>
  <si>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</si>
  <si>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</si>
  <si>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</si>
  <si>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</si>
  <si>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</si>
  <si>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</si>
  <si>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</si>
  <si>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</si>
  <si>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</si>
  <si>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</si>
  <si>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</si>
  <si>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</si>
  <si>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</si>
  <si>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</si>
  <si>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</si>
  <si>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</si>
  <si>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</si>
  <si>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</si>
  <si>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</si>
  <si>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</si>
  <si>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</si>
  <si>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</si>
  <si>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</si>
  <si>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</si>
  <si>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</si>
  <si>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</si>
  <si>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</si>
  <si>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</si>
  <si>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</si>
  <si>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</si>
  <si>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</si>
  <si>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</si>
  <si>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</si>
  <si>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</si>
  <si>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</si>
  <si>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</si>
  <si>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</si>
  <si>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</si>
  <si>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</si>
  <si>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</si>
  <si>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</si>
  <si>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</si>
  <si>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</si>
  <si>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</si>
  <si>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</si>
  <si>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</si>
  <si>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</si>
  <si>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</si>
  <si>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</si>
  <si>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</si>
  <si>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</si>
  <si>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</si>
  <si>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</si>
  <si>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</si>
  <si>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</si>
  <si>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</si>
  <si>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</si>
  <si>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</si>
  <si>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</si>
  <si>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</si>
  <si>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</si>
  <si>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</si>
  <si>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</si>
  <si>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</si>
  <si>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</si>
  <si>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</si>
  <si>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</si>
  <si>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</si>
  <si>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</si>
  <si>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</si>
  <si>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</si>
  <si>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</si>
  <si>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</si>
  <si>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</si>
  <si>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</si>
  <si>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</si>
  <si>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</si>
  <si>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</si>
  <si>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</si>
  <si>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</si>
  <si>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</si>
  <si>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</si>
  <si>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</si>
  <si>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</si>
  <si>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</si>
  <si>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</si>
  <si>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</si>
  <si>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</si>
  <si>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</si>
  <si>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</si>
  <si>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</si>
  <si>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</si>
  <si>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</si>
  <si>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</si>
  <si>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</si>
  <si>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</si>
  <si>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</si>
  <si>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</si>
  <si>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</si>
  <si>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</si>
  <si>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</si>
  <si>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</si>
  <si>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</si>
  <si>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</si>
  <si>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</si>
  <si>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</si>
  <si>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</si>
  <si>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</si>
  <si>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</si>
  <si>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</si>
  <si>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</si>
  <si>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</si>
  <si>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</si>
  <si>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</si>
  <si>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</si>
  <si>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</si>
  <si>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</si>
  <si>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</si>
  <si>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</si>
  <si>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</si>
  <si>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</si>
  <si>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</si>
  <si>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</si>
  <si>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</si>
  <si>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</si>
  <si>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</si>
  <si>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</si>
  <si>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</si>
  <si>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</si>
  <si>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</si>
  <si>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</si>
  <si>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</si>
  <si>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</si>
  <si>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</si>
  <si>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</si>
  <si>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</si>
  <si>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</si>
  <si>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</si>
  <si>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</si>
  <si>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</si>
  <si>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</si>
  <si>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</si>
  <si>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</si>
  <si>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</si>
  <si>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</si>
  <si>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</si>
  <si>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</si>
  <si>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</si>
  <si>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</si>
  <si>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</si>
  <si>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</si>
  <si>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</si>
  <si>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</si>
  <si>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</si>
  <si>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</si>
  <si>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</si>
  <si>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</si>
  <si>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</si>
  <si>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</si>
  <si>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</si>
  <si>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</si>
  <si>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</si>
  <si>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</si>
  <si>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</si>
  <si>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</si>
  <si>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</si>
  <si>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</si>
  <si>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</si>
  <si>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</si>
  <si>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</si>
  <si>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</si>
  <si>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</si>
  <si>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</si>
  <si>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</si>
  <si>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</si>
  <si>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</si>
  <si>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</si>
  <si>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</si>
  <si>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</si>
  <si>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</si>
  <si>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</si>
  <si>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</si>
  <si>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</si>
  <si>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</si>
  <si>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</si>
  <si>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</si>
  <si>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</si>
  <si>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</si>
  <si>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</si>
  <si>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</si>
  <si>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</si>
  <si>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</si>
  <si>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</si>
  <si>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</si>
  <si>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</si>
  <si>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</si>
  <si>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</si>
  <si>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</si>
  <si>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</si>
  <si>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</si>
  <si>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</si>
  <si>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</si>
  <si>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</si>
  <si>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</si>
  <si>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</si>
  <si>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</si>
  <si>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</si>
  <si>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</si>
  <si>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</si>
  <si>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</si>
  <si>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</si>
  <si>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</si>
  <si>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</si>
  <si>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</si>
  <si>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</si>
  <si>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</si>
  <si>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</si>
  <si>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</si>
  <si>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</si>
  <si>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</si>
  <si>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</si>
  <si>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</si>
  <si>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</si>
  <si>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</si>
  <si>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</si>
  <si>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</si>
  <si>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</si>
  <si>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</si>
  <si>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</si>
  <si>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</si>
  <si>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</si>
  <si>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</si>
  <si>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</si>
  <si>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</si>
  <si>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</si>
  <si>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</si>
  <si>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</si>
  <si>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</si>
  <si>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</si>
  <si>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</si>
  <si>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</si>
  <si>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</si>
  <si>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</si>
  <si>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</si>
  <si>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</si>
  <si>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</si>
  <si>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</si>
  <si>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</si>
  <si>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</si>
  <si>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</si>
  <si>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</si>
  <si>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</si>
  <si>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</si>
  <si>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</si>
  <si>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</si>
  <si>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</si>
  <si>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</si>
  <si>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</si>
  <si>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</si>
  <si>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</si>
  <si>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</si>
  <si>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</si>
  <si>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</si>
  <si>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</si>
  <si>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</si>
  <si>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</si>
  <si>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</si>
  <si>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</si>
  <si>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</si>
  <si>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</si>
  <si>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</si>
  <si>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</si>
  <si>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</si>
  <si>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</si>
  <si>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</si>
  <si>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</si>
  <si>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</si>
  <si>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</si>
  <si>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</si>
  <si>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</si>
  <si>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</si>
  <si>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</si>
  <si>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</si>
  <si>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</si>
  <si>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</si>
  <si>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</si>
  <si>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</si>
  <si>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</si>
  <si>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</si>
  <si>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</si>
  <si>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</si>
  <si>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</si>
  <si>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</si>
  <si>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</si>
  <si>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</si>
  <si>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</si>
  <si>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</si>
  <si>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</si>
  <si>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</si>
  <si>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</si>
  <si>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</si>
  <si>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</si>
  <si>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</si>
  <si>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</si>
  <si>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</si>
  <si>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</si>
  <si>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</si>
  <si>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</si>
  <si>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</si>
  <si>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</si>
  <si>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</si>
  <si>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</si>
  <si>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</si>
  <si>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</si>
  <si>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</si>
  <si>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</si>
  <si>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</si>
  <si>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</si>
  <si>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</si>
  <si>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</si>
  <si>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</si>
  <si>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</si>
  <si>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</si>
  <si>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</si>
  <si>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</si>
  <si>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</si>
  <si>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</si>
  <si>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</si>
  <si>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</si>
  <si>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</si>
  <si>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</si>
  <si>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</si>
  <si>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</si>
  <si>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</si>
  <si>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</si>
  <si>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</si>
  <si>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PCM-20251006-00001059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</si>
  <si>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</si>
  <si>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</si>
  <si>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</si>
  <si>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</si>
  <si>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</si>
  <si>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</si>
  <si>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</si>
  <si>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</si>
  <si>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</si>
  <si>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</si>
  <si>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</si>
  <si>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</si>
  <si>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</si>
  <si>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</si>
  <si>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</si>
  <si>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</si>
  <si>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</si>
  <si>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</si>
  <si>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</si>
  <si>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</si>
  <si>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</si>
  <si>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</si>
  <si>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</si>
  <si>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</si>
  <si>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</si>
  <si>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</si>
  <si>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</si>
  <si>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</si>
  <si>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</si>
  <si>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</si>
  <si>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</si>
  <si>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</si>
  <si>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</si>
  <si>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</si>
  <si>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</si>
  <si>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</si>
  <si>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</si>
  <si>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</si>
  <si>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</si>
  <si>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</si>
  <si>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</si>
  <si>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</si>
  <si>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</si>
  <si>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</si>
  <si>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</si>
  <si>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</si>
  <si>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</si>
  <si>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</si>
  <si>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</si>
  <si>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</si>
  <si>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</si>
  <si>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</si>
  <si>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</si>
  <si>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</si>
  <si>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</si>
  <si>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</si>
  <si>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</si>
  <si>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</si>
  <si>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</si>
  <si>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</si>
  <si>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</si>
  <si>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</si>
  <si>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</si>
  <si>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</si>
  <si>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</si>
  <si>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</si>
  <si>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</si>
  <si>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</si>
  <si>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</si>
  <si>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</si>
  <si>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</si>
  <si>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</si>
  <si>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</si>
  <si>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</si>
  <si>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</si>
  <si>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</si>
  <si>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</si>
  <si>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</si>
  <si>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</si>
  <si>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</si>
  <si>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</si>
  <si>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</si>
  <si>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</si>
  <si>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</si>
  <si>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</si>
  <si>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</si>
  <si>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57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</si>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</sst>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8">
    <sortCondition ref="H1:H1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273.54557662036677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2811</v>
      </c>
      <c r="E3" s="65" t="s">
        <v>38964</v>
      </c>
      <c r="F3" s="66">
        <v>45936.485671296294</v>
      </c>
      <c r="G3" s="67">
        <f ca="1">IFERROR(NOW()-F3,"")</f>
        <v>8.3313657451071776E-3</v>
      </c>
      <c r="H3" s="66">
        <v>45936.480115740742</v>
      </c>
      <c r="I3" s="73" t="str">
        <f>IFERROR(VLOOKUP(D3,DB!A:F,6,0),"")</f>
        <v>SCECO</v>
      </c>
      <c r="J3" s="73" t="str">
        <f>IFERROR(VLOOKUP(D3,DB!A:G,7,0),"")</f>
        <v>Vandalized</v>
      </c>
      <c r="K3" s="69" t="s">
        <v>38967</v>
      </c>
      <c r="L3" s="70" t="str">
        <f>IFERROR(VLOOKUP(D3,DB!A:I,9,0),"")</f>
        <v>Zain</v>
      </c>
    </row>
    <row r="4" spans="1:12" ht="15" customHeight="1">
      <c r="A4" s="63"/>
      <c r="B4" s="73" t="str">
        <f>IFERROR(VLOOKUP(D4,DB!A:K,11,0),"")</f>
        <v/>
      </c>
      <c r="C4" s="64"/>
      <c r="D4" s="64"/>
      <c r="E4" s="65"/>
      <c r="F4" s="66"/>
      <c r="G4" s="67">
        <f ca="1">IFERROR(NOW()-F4,"")</f>
        <v>45936.494002662039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45936.494002662039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45936.494002662039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45936.494002662039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45936.494002662039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45936.494002662039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45936.494002662039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45936.494002662039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45936.494002662039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45936.494002662039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45936.494002662039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45936.494002662039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45936.494002662039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45936.494002662039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45936.494002662039</v>
      </c>
      <c r="H18" s="68"/>
      <c r="I18" s="73" t="str">
        <f>IFERROR(VLOOKUP(D18,DB!A:F,6,0),"")</f>
        <v/>
      </c>
      <c r="J18" s="73" t="str">
        <f>IFERROR(VLOOKUP(D18,DB!A:G,7,0),"")</f>
        <v/>
      </c>
      <c r="K18" s="69"/>
      <c r="L18" s="70" t="str">
        <f>IFERROR(VLOOKUP(D18,DB!A:I,9,0),"")</f>
        <v/>
      </c>
    </row>
    <row r="19" spans="1:12" ht="15" customHeight="1">
      <c r="A19" s="160"/>
      <c r="B19" s="161" t="str">
        <f>IFERROR(VLOOKUP(D19,DB!A:K,11,0),"")</f>
        <v/>
      </c>
      <c r="C19" s="161"/>
      <c r="D19" s="161"/>
      <c r="E19" s="162"/>
      <c r="F19" s="163"/>
      <c r="G19" s="164">
        <f ca="1">IFERROR(NOW()-F19,"")</f>
        <v>45936.494002546293</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45936.494002546293</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45936.494002546293</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45936.494002546293</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45936.494002546293</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45936.494002546293</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45936.494002546293</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45936.494002546293</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45936.494002546293</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45936.494002546293</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45936.494002546293</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45936.494002546293</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45936.494002546293</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45936.494002546293</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45936.494002546293</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45936.494002546293</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45936.494002546293</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45936.494002546293</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45936.494002546293</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45936.494002546293</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45936.494002546293</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45936.494002546293</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45936.494002546293</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45936.494002546293</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45936.494002546293</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45936.494002546293</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45936.494002546293</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45936.494002546293</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45936.494002546293</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45936.494002546293</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45936.494002546293</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45936.494002546293</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45936.494002546293</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45936.494002546293</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45936.494002546293</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45936.494002546293</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45936.494002546293</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45936.494002546293</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45936.494002546293</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45936.494002546293</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45936.494002546293</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45936.494002546293</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45936.494002546293</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45936.494002546293</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45936.494002546293</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45936.494002546293</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45936.494002546293</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45936.494002546293</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45936.494002546293</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45936.494002546293</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45936.494002546293</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45936.494002546293</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45936.494002546293</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45936.494002546293</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45936.494002546293</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45936.494002546293</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45936.494002546293</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45936.494002546293</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45936.494002546293</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45936.494002546293</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45936.494002546293</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45936.494002546293</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45936.494002546293</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45936.494002546293</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45936.494002546293</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45936.494002546293</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45936.494002546293</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45936.494002546293</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45936.494002546293</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45936.494002546293</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45936.494002546293</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45936.494002546293</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45936.494002546293</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45936.494002546293</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45936.494002546293</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45936.494002546293</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45936.494002546293</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45936.494002546293</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45936.494002546293</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45936.494002546293</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45936.494002546293</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45936.494002546293</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45936.494002546293</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45936.494002546293</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45936.494002546293</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45936.494002546293</v>
      </c>
      <c r="H104" s="163"/>
      <c r="I104" s="161" t="str">
        <f>IFERROR(VLOOKUP(D104,DB!A:F,6,0),"")</f>
        <v/>
      </c>
      <c r="J104" s="73" t="str">
        <f>IFERROR(VLOOKUP(D104,DB!A:G,7,0),"")</f>
        <v/>
      </c>
      <c r="K104" s="165"/>
      <c r="L104" s="166" t="str">
        <f>IFERROR(VLOOKUP(D104,DB!A:I,9,0),"")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129.76691921296151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111.49416458333144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1.5194675921520684E-2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45936.494002546293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45936.494002546293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45936.494002546293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45936.494002546293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45936.494002546293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45936.494002546293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45936.494002546293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45936.494002546293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45936.494002546293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45936.494002546293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45936.494002546293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45936.494002546293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45936.494002546293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45936.494002546293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45936.494002546293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45936.494002546293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45936.494002546293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45936.494002546293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45936.494002546293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45936.494002546293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45936.494002546293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45936.494002546293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45936.494002546293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45936.494002546293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45936.494002546293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45936.494002546293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45936.494002546293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45936.494002546293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45936.494002546293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45936.494002546293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45936.494002546293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45936.494002546293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45936.494002546293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45936.494002546293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45936.494002546293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45936.494002546293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45936.494002546293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45936.494002546293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45936.494002546293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45936.494002546293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45936.494002546293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45936.494002546293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45936.494002546293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45936.494002546293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45936.494002546293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45936.494002546293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45936.494002546293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45936.494002546293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45936.494002546293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45936.494002546293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45936.494002546293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45936.494002546293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45936.494002546293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45936.494002546293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45936.494002546293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45936.494002546293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45936.494002546293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45936.494002546293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45936.494002546293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45936.494002546293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45936.494002546293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45936.494002546293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45936.494002546293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45936.494002546293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45936.494002546293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45936.494002546293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45936.494002546293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45936.494002546293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45936.494002546293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45936.494002546293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45936.494002546293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45936.494002546293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45936.494002546293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45936.494002546293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45936.494002546293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45936.494002546293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45936.494002546293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45936.494002546293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45936.494002546293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45936.494002546293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45936.494002546293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45936.494002546293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45936.494002546293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45936.494002546293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45936.494002546293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45936.494002546293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45936.494002546293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45936.494002546293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45936.494002546293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45936.494002546293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45936.494002546293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45936.494002546293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45936.494002546293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45936.494002546293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45936.494002546293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45936.494002546293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45936.494002546293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45936.494002546293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45936.494002546293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45936.494002546293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45936.494002546293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45936.494002546293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45936.494002546293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45936.494002546293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45936.494002546293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45936.494002546293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45936.494002546293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45936.494002546293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45936.494002546293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45936.494002546293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45936.494002546293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45936.494002546293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45936.494002546293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45936.494002546293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45936.494002546293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45936.494002546293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45936.494002546293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45936.494002546293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45936.494002546293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45936.494002546293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45936.494002546293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45936.494002546293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45936.494002546293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45936.494002546293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45936.494002546293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45936.494002546293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45936.494002546293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45936.494002546293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45936.494002546293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45936.494002546293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45936.494002546293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45936.494002546293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45936.494002546293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45936.494002546293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45936.494002546293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45936.494002546293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45936.494002546293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45936.494002546293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45936.494002546293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45936.494002546293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45936.494002546293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45936.494002546293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45936.494002546293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45936.494002546293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45936.494002546293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45936.494002546293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45936.494002546293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45936.494002546293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45936.494002546293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45936.494002546293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45936.494002546293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45936.494002546293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45936.494002546293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45936.494002546293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45936.494002546293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45936.494002546293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45936.494002546293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45936.494002546293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45936.494002546293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45936.494002546293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45936.494002546293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45936.494002546293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45936.494002546293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45936.494002546293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45936.494002546293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45936.494002546293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45936.494002546293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45936.494002546293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45936.494002546293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45936.494002546293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45936.494002546293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45936.494002546293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45936.494002546293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45936.494002546293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45936.494002546293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45936.494002546293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45936.494002546293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45936.494002546293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45936.494002546293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45936.494002546293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45936.494002546293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45936.494002546293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45936.494002546293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45936.494002546293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45936.494002546293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45936.494002546293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45936.494002546293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45936.494002546293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45936.494002546293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45936.494002546293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45936.494002546293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45936.494002546293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45936.494002546293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45936.494002546293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45936.494002546293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45936.494002546293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45936.494002546293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45936.494002546293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45936.494002546293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45936.494002546293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45936.494002546293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45936.494002546293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45936.494002546293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45936.494002546293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45936.494002546293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45936.494002546293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45936.494002546293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45936.494002546293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45936.494002546293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45936.494002546293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45936.494002546293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45936.494002546293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45936.494002546293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45936.494002546293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45936.494002546293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45936.494002546293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45936.494002546293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45936.494002546293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45936.494002546293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45936.494002546293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45936.494002546293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45936.494002546293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45936.494002546293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45936.494002546293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45936.494002546293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45936.494002546293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45936.494002546293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45936.494002546293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45936.494002546293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45936.494002546293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45936.494002546293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45936.494002546293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45936.494002546293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45936.494002546293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45936.494002546293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45936.494002546293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45936.494002546293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45936.494002546293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45936.494002546293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45936.494002546293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45936.494002546293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45936.494002546293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45936.494002546293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45936.494002546293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45936.494002546293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45936.494002546293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45936.494002546293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45936.494002546293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45936.494002546293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45936.494002546293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45936.494002546293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45936.494002546293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45936.494002546293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45936.494002546293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45936.494002546293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45936.494002546293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45936.494002546293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1.7278009254368953E-2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45936.494002546293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45936.494002546293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45936.494002546293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45936.494002546293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45936.494002546293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45936.494002546293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45936.494002546293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45936.494002546293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45936.494002546293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45936.494002546293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45936.494002546293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45936.494002546293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45936.494002546293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45936.494002546293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45936.494002546293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45936.494002546293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45936.494002546293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45936.494002546293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45936.494002546293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45936.494002546293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45936.494002546293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45936.494002546293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45936.494002546293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45936.494002546293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45936.494002546293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45936.494002546293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45936.494002546293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45936.494002546293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45936.494002546293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45936.494002546293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45936.494002546293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45936.494002546293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45936.494002546293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45936.494002546293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45936.494002546293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45936.494002546293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45936.494002546293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45936.494002546293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45936.494002546293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45936.494002546293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45936.494002546293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45936.494002546293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45936.494002546293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45936.494002546293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45936.494002546293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45936.494002546293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45936.494002546293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45936.494002546293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45936.494002546293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45936.494002546293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45936.494002546293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45936.494002546293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45936.494002546293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45936.494002546293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45936.494002546293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45936.494002546293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45936.494002546293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45936.494002546293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45936.494002546293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45936.494002546293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45936.494002546293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45936.494002546293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45936.494002546293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45936.494002546293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45936.494002546293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45936.494002546293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45936.494002546293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45936.494002546293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45936.494002546293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45936.494002546293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45936.494002546293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45936.494002546293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45936.494002546293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45936.494002546293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45936.494002546293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45936.494002546293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45936.494002546293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45936.494002546293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45936.494002546293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45936.494002546293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45936.494002546293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45936.494002546293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45936.494002546293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45936.494002546293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45936.494002546293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45936.494002546293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45936.494002546293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45936.494002546293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45936.494002546293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45936.494002546293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45936.494002546293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45936.494002546293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45936.494002546293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45936.494002546293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45936.494002546293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45936.494002546293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45936.494002546293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45936.494002546293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45936.494002546293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45936.494002546293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45936.494002546293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45936.494002546293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45936.494002546293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45936.494002546293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45936.494002546293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45936.494002546293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45936.494002546293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45936.494002546293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45936.494002546293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45936.494002546293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45936.494002546293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45936.494002546293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45936.494002546293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45936.494002546293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45936.494002546293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45936.494002546293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45936.494002546293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45936.494002546293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45936.494002546293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45936.494002546293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45936.494002546293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45936.494002546293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45936.494002546293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45936.494002546293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45936.494002546293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45936.494002546293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45936.494002546293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45936.494002546293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45936.494002546293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45936.494002546293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45936.494002546293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45936.494002546293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45936.494002546293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45936.494002546293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45936.494002546293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45936.494002546293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45936.494002546293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45936.494002546293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45936.494002546293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45936.494002546293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45936.494002546293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45936.494002546293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45936.494002546293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45936.494002546293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45936.494002546293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45936.494002546293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45936.494002546293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45936.494002546293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45936.494002546293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45936.494002546293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45936.494002546293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45936.494002546293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45936.494002546293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45936.494002546293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45936.494002546293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45936.494002546293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45936.494002546293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45936.494002546293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45936.494002546293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45936.494002546293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45936.494002546293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45936.494002546293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45936.494002546293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45936.494002546293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45936.494002546293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45936.494002546293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45936.494002546293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45936.494002546293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45936.494002546293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45936.494002546293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45936.494002546293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45936.494002546293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45936.494002546293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45936.494002546293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45936.494002546293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45936.494002546293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45936.494002546293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45936.494002546293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45936.494002546293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45936.494002546293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45936.494002546293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45936.494002546293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45936.494002546293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45936.494002546293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45936.494002546293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45936.494002546293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45936.494002546293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45936.494002546293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45936.494002546293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45936.494002546293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45936.494002546293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45936.494002546293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45936.494002546293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45936.494002546293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45936.494002546293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45936.494002546293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45936.494002546293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45936.494002546293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45936.494002546293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45936.494002546293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45936.494002546293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45936.494002546293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45936.494002546293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45936.494002546293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45936.494002546293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45936.494002546293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45936.494002546293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45936.494002546293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45936.494002546293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45936.494002546293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45936.494002546293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45936.494002546293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45936.494002546293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45936.494002546293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45936.494002546293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45936.494002546293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45936.494002546293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45936.494002546293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45936.494002546293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45936.494002546293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45936.494002546293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45936.494002546293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45936.494002546293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45936.494002546293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45936.494002546293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45936.494002546293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45936.494002546293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45936.494002546293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45936.494002546293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45936.494002546293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45936.494002546293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45936.494002546293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45936.494002546293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45936.494002546293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45936.494002546293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45936.494002546293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45936.494002546293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45936.494002546293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45936.494002546293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45936.494002546293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45936.494002546293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45936.494002546293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45936.494002546293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45936.494002546293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45936.494002546293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45936.494002546293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45936.494002546293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45936.494002546293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45936.494002546293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45936.494002546293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45936.494002546293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45936.494002546293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45936.494002546293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45936.494002546293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45936.494002546293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45936.494002546293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45936.494002546293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45936.494002546293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45936.494002546293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45936.494002546293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45936.494002546293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45936.494002546293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45936.494002546293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45936.494002546293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45936.494002546293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45936.494002546293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45936.494002546293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45936.494002546293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45936.494002546293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45936.494002546293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45936.494002546293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45936.494002546293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45936.494002546293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45936.494002546293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45936.494002546293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45936.494002546293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45936.494002546293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45936.494002546293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45936.494002546293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45936.494002546293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45936.494002546293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45936.494002546293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45936.494002546293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45936.494002546293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45936.494002546293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45936.494002546293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45936.494002546293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45936.494002546293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45936.494002546293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45936.494002546293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45936.494002546293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45936.494002546293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45936.494002546293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45936.494002546293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45936.494002546293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45936.494002546293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45936.494002546293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45936.494002546293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45936.494002546293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45936.494002546293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45936.494002546293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45936.494002546293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45936.494002546293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45936.494002546293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45936.494002546293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45936.494002546293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45936.494002546293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45936.494002546293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45936.494002546293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45936.494002546293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45936.494002546293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45936.494002546293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45936.494002546293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45936.494002546293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45936.494002546293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45936.494002546293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45936.494002546293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45936.494002546293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45936.494002546293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45936.494002546293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45936.494002546293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45936.494002546293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45936.494002546293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45936.494002546293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45936.494002546293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45936.494002546293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45936.494002546293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45936.494002546293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45936.494002546293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45936.494002546293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45936.494002546293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45936.494002546293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45936.494002546293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45936.494002546293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45936.494002546293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45936.494002546293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45936.494002546293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45936.494002546293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45936.494002546293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45936.494002546293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45936.494002546293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45936.494002546293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45936.494002546293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45936.494002546293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45936.494002546293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45936.494002546293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45936.494002546293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45936.494002546293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45936.494002546293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45936.494002546293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45936.494002546293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45936.494002546293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45936.494002546293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45936.494002546293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45936.494002546293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45936.494002546293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45936.494002546293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45936.494002546293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45936.494002546293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45936.494002546293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45936.494002546293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45936.494002546293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45936.494002546293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45936.494002546293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45936.494002546293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45936.494002546293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45936.494002546293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45936.494002546293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45936.494002546293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45936.494002546293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45936.494002546293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45936.494002546293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45936.494002546293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45936.494002546293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45936.494002546293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45936.494002546293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45936.494002546293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45936.494002546293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45936.494002546293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45936.494002546293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45936.494002546293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45936.494002546293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45936.494002546293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45936.494002546293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45936.494002546293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45936.494002546293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45936.494002546293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45936.494002546293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45936.494002546293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45936.494002546293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45936.494002546293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45936.494002546293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45936.494002546293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45936.494002546293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45936.494002546293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45936.494002546293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45936.494002546293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45936.494002546293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45936.494002546293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45936.494002546293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45936.494002546293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45936.494002546293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45936.494002546293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45936.494002546293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45936.494002546293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45936.494002546293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45936.494002546293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45936.494002546293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45936.494002546293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45936.494002546293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45936.494002546293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45936.494002546293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45936.494002546293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45936.494002546293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45936.494002546293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45936.494002546293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45936.494002546293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45936.494002546293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45936.494002546293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45936.494002546293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45936.494002546293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45936.494002546293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45936.494002546293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45936.494002546293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45936.494002546293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45936.494002546293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45936.494002546293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45936.494002546293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45936.494002546293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45936.494002546293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45936.494002546293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45936.494002546293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45936.494002546293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45936.494002546293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45936.494002546293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45936.494002546293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45936.494002546293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45936.494002546293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45936.494002546293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45936.494002546293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45936.494002546293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45936.494002546293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45936.494002546293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45936.494002546293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45936.494002546293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45936.494002546293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45936.494002546293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45936.494002546293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45936.494002546293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45936.494002546293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45936.494002546293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45936.494002546293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45936.494002546293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45936.494002546293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45936.494002546293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45936.494002546293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45936.494002546293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45936.494002546293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45936.494002546293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45936.494002546293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45936.494002546293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45936.494002546293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45936.494002546293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45936.494002546293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45936.494002546293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45936.494002546293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45936.494002546293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45936.494002546293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45936.494002546293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45936.494002546293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45936.494002546293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45936.494002546293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45936.494002546293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45936.494002546293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45936.494002546293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45936.494002546293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45936.494002546293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45936.494002546293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45936.494002546293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45936.494002546293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45936.494002546293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45936.494002546293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45936.494002546293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45936.494002546293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45936.494002546293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45936.494002546293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45936.494002546293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45936.494002546293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45936.494002546293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45936.494002546293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45936.494002546293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45936.494002546293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45936.494002546293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45936.494002546293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45936.494002546293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45936.494002546293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45936.494002546293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45936.494002546293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45936.494002546293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45936.494002546293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45936.494002546293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45936.494002546293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45936.494002546293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45936.494002546293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45936.494002546293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45936.494002546293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45936.494002546293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45936.494002546293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45936.494002546293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45936.494002546293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45936.494002546293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45936.494002546293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45936.494002546293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45936.494002546293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45936.494002546293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45936.494002546293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45936.494002546293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45936.494002546293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45936.494002546293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45936.494002546293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45936.494002546293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45936.494002546293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45936.494002546293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45936.494002546293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45936.494002546293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45936.494002546293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45936.494002546293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45936.494002546293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45936.494002546293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45936.494002546293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45936.494002546293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45936.494002546293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45936.494002546293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45936.494002546293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45936.494002546293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45936.494002546293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45936.494002546293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45936.494002546293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45936.494002546293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45936.494002546293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45936.494002546293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45936.494002546293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45936.494002546293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45936.494002546293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45936.494002546293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45936.494002546293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45936.494002546293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45936.494002546293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45936.494002546293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45936.494002546293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45936.494002546293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45936.494002546293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45936.494002546293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45936.494002546293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45936.494002546293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45936.494002546293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45936.494002546293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45936.494002546293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45936.494002546293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45936.494002546293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45936.494002546293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45936.494002546293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45936.494002546293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45936.494002546293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45936.494002546293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45936.494002546293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45936.494002546293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45936.494002546293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45936.494002546293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45936.494002546293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45936.494002546293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45936.494002546293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45936.494002546293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45936.494002546293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45936.494002546293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45936.494002546293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45936.494002546293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45936.494002546293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45936.494002546293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45936.494002546293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45936.494002546293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45936.494002546293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45936.494002546293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45936.494002546293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45936.494002546293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45936.494002546293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45936.494002546293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45936.494002546293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45936.494002546293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45936.494002546293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45936.494002546293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45936.494002546293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45936.494002546293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45936.494002546293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45936.494002546293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45936.494002546293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45936.494002546293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45936.494002546293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45936.494002546293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45936.494002546293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45936.494002546293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45936.494002546293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45936.494002546293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45936.494002546293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45936.494002546293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45936.494002546293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45936.494002546293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45936.494002546293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45936.494002546293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45936.494002546293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45936.494002546293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45936.494002546293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45936.494002546293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45936.494002546293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45936.494002546293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45936.494002546293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45936.494002546293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45936.494002546293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45936.494002546293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45936.494002546293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45936.494002546293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45936.494002546293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45936.494002546293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45936.494002546293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45936.494002546293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45936.494002546293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45936.494002546293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45936.494002546293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45936.494002546293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45936.494002546293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45936.494002546293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45936.494002546293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45936.494002546293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45936.494002546293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45936.494002546293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45936.494002546293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45936.494002546293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45936.494002546293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45936.494002546293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45936.494002546293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45936.494002546293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45936.494002546293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45936.494002546293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45936.494002546293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45936.494002546293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45936.494002546293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45936.494002546293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45936.494002546293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45936.494002546293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45936.494002546293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45936.494002546293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45936.494002546293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45936.494002546293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45936.494002546293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45936.494002546293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45936.494002546293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45936.494002546293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45936.494002546293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45936.494002546293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45936.494002546293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45936.494002546293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45936.494002546293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45936.494002546293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45936.494002546293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45936.494002546293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45936.494002546293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45936.494002546293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45936.494002546293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45936.494002546293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45936.494002546293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45936.494002546293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45936.494002546293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45936.494002546293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45936.494002546293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45936.494002546293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45936.494002546293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45936.494002546293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45936.494002546293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45936.494002546293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45936.494002546293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45936.494002546293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45936.494002546293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45936.494002546293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45936.494002546293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45936.494002546293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45936.494002546293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45936.494002546293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45936.494002546293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45936.494002546293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45936.494002546293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45936.494002546293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45936.494002546293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45936.494002546293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45936.494002546293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45936.494002546293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45936.494002546293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45936.494002546293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45936.494002546293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45936.494002546293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45936.494002546293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45936.494002546293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45936.494002546293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45936.494002546293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45936.494002546293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45936.494002546293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45936.494002546293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45936.494002546293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45936.494002546293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45936.494002546293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45936.494002546293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45936.494002546293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45936.494002546293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45936.494002546293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45936.494002546293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45936.494002546293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45936.494002546293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45936.494002546293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45936.494002546293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45936.494002546293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45936.494002546293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45936.494002546293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45936.494002546293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45936.494002546293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45936.494002546293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45936.494002546293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45936.494002546293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45936.494002546293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45936.494002546293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45936.494002546293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45936.494002546293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45936.494002546293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45936.494002546293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45936.494002546293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45936.494002546293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45936.494002546293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45936.494002546293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45936.494002546293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45936.494002546293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45936.494002546293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45936.494002546293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45936.494002546293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45936.494002546293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45936.494002546293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45936.494002546293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45936.494002546293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45936.494002546293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45936.494002546293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45936.494002546293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45936.494002546293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45936.494002546293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45936.494002546293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45936.494002546293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45936.494002546293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45936.494002546293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45936.494002546293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45936.494002546293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45936.494002546293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45936.494002546293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45936.494002546293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45936.494002546293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45936.494002546293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45936.494002546293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45936.494002546293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45936.494002546293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45936.494002546293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45936.494002546293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45936.494002546293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45936.494002546293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45936.494002546293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45936.494002546293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45936.494002546293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45936.494002546293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45936.494002546293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45936.494002546293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45936.494002546293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45936.494002546293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45936.494002546293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45936.494002546293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45936.494002546293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45936.494002546293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45936.494002546293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45936.494002546293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45936.494002546293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45936.494002546293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45936.494002546293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45936.494002546293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45936.494002546293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45936.494002546293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45936.494002546293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45936.494002546293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45936.494002546293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45936.494002546293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45936.494002546293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45936.494002546293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45936.494002546293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45936.494002546293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45936.494002546293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45936.494002546293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45936.494002546293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45936.494002546293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45936.494002546293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45936.494002546293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45936.494002546293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45936.494002546293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45936.494002546293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45936.494002546293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45936.494002546293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45936.494002546293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45936.494002546293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45936.494002546293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45936.494002546293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45936.494002546293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45936.494002546293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45936.494002546293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45936.494002546293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45936.494002546293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45936.494002546293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45936.494002546293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45936.494002546293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45936.494002546293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45936.494002546293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45936.494002546293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45936.494002546293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45936.494002546293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45936.494002546293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45936.494002546293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45936.494002546293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45936.494002546293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45936.494002546293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45936.494002546293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45936.494002546293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45936.494002546293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45936.494002546293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45936.494002546293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45936.494002546293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45936.494002546293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45936.494002546293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45936.494002546293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45936.494002546293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45936.494002546293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45936.494002546293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45936.494002546293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45936.494002546293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45936.494002546293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45936.494002546293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45936.494002546293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45936.494002546293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45936.494002546293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45936.494002546293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45936.494002546293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45936.494002546293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45936.494002546293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45936.494002546293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45936.494002546293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45936.494002546293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45936.494002546293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45936.494002546293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45936.494002546293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45936.494002546293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45936.494002546293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45936.494002546293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45936.494002546293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45936.494002546293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45936.494002546293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45936.494002546293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45936.494002546293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45936.494002546293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45936.494002546293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45936.494002546293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45936.494002546293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45936.494002546293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45936.494002546293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45936.494002546293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45936.494002546293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45936.494002546293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45936.494002546293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45936.494002546293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45936.494002546293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45936.494002546293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45936.494002546293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45936.494002546293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45936.494002546293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45936.494002546293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45936.494002546293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45936.494002546293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45936.494002546293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45936.494002546293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45936.494002546293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45936.494002546293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45936.494002546293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45936.494002546293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45936.494002546293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45936.494002546293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45936.494002546293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45936.494002546293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45936.494002546293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45936.494002546293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45936.494002546293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45936.494002546293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45936.494002546293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45936.494002546293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45936.494002546293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45936.494002546293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45936.494002546293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45936.494002546293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45936.494002546293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45936.494002546293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45936.494002546293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45936.494002546293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45936.494002546293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45936.494002546293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45936.494002546293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45936.494002546293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45936.494002546293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45936.494002546293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45936.494002546293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45936.494002546293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45936.494002546293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45936.494002546293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45936.494002546293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45936.494002546293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45936.494002546293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45936.494002546293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45936.494002546293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45936.494002546293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45936.494002546293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45936.494002546293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45936.494002546293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45936.494002546293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45936.494002546293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45936.494002546293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45936.494002546293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45936.494002546293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45936.494002546293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45936.494002546293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45936.494002546293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45936.494002546293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45936.494002546293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45936.494002546293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45936.494002546293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45936.494002546293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45936.494002546293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45936.494002546293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45936.494002546293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45936.494002546293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45936.494002546293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45936.494002546293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45936.494002546293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45936.494002546293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45936.494002546293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45936.494002546293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45936.494002546293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45936.494002546293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45936.494002546293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45936.494002546293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45936.494002546293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45936.494002546293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45936.494002546293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45936.494002546293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45936.494002546293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45936.494002546293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45936.494002546293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45936.494002546293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45936.494002546293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45936.494002546293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45936.494002546293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45936.494002546293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45936.494002546293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45936.494002546293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45936.494002546293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45936.494002546293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45936.494002546293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45936.494002546293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45936.494002546293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45936.494002546293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45936.494002546293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45936.494002546293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45936.494002546293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45936.494002546293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45936.494002546293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45936.494002546293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45936.494002546293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45936.494002546293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45936.494002546293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45936.494002546293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45936.494002546293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45936.494002546293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45936.494002546293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45936.494002546293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45936.494002546293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45936.494002546293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45936.494002546293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45936.494002546293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45936.494002546293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45936.494002546293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45936.494002546293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45936.494002546293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45936.494002546293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45936.494002546293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45936.494002546293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45936.494002546293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45936.494002546293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45936.494002546293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45936.494002546293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45936.494002546293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45936.494002546293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45936.494002546293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45936.494002546293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45936.494002546293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45936.494002546293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45936.494002546293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45936.494002546293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45936.494002546293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45936.494002546293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45936.494002546293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45936.494002546293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45936.494002546293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45936.494002546293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45936.494002546293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45936.494002546293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45936.494002546293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45936.494002546293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45936.494002546293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45936.494002546293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45936.494002546293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45936.494002546293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45936.494002546293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45936.494002546293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45936.494002546293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45936.494002546293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45936.494002546293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45936.494002546293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45936.494002546293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45936.494002546293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45936.494002546293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45936.494002546293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45936.494002546293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45936.494002546293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45936.494002546293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45936.494002546293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45936.494002546293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45936.494002546293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45936.494002546293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45936.494002546293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45936.494002546293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45936.494002546293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45936.494002546293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45936.494002546293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45936.494002546293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45936.494002546293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45936.494002546293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45936.494002546293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45936.494002546293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45936.494002546293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45936.494002546293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45936.494002546293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45936.494002546293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45936.494002546293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45936.494002546293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45936.494002546293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45936.494002546293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45936.494002546293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45936.494002546293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45936.494002546293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45936.494002546293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45936.494002546293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45936.494002546293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45936.494002546293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45936.494002546293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45936.494002546293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45936.494002546293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45936.494002546293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45936.494002546293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45936.494002546293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45936.494002546293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45936.494002546293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45936.494002546293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45936.494002546293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45936.494002546293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45936.494002546293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45936.494002546293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45936.494002546293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45936.494002546293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45936.494002546293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45936.494002546293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45936.494002546293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45936.494002546293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45936.494002546293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45936.494002546293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45936.494002546293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45936.494002546293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45936.494002546293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45936.494002546293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45936.494002546293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45936.494002546293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45936.494002546293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45936.494002546293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45936.494002546293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45936.494002546293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45936.494002546293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45936.494002546293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45936.494002546293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45936.494002546293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45936.494002546293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45936.494002546293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45936.494002546293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45936.494002546293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45936.494002546293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45936.494002546293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45936.494002546293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45936.494002546293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45936.494002546293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45936.494002546293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45936.494002546293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45936.494002546293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45936.494002546293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45936.494002546293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45936.494002546293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45936.494002546293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45936.494002546293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45936.494002546293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45936.494002546293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45936.494002546293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45936.494002546293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45936.494002546293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45936.494002546293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45936.494002546293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45936.494002546293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45936.494002546293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45936.494002546293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45936.494002546293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45936.494002546293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45936.494002546293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45936.494002546293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45936.494002546293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45936.494002662039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45936.494002662039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45936.494002662039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45936.494002662039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45936.494002662039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45936.494002662039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45936.494002662039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45936.494002662039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45936.494002662039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45936.494002662039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45936.494002662039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45936.494002662039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45936.494002662039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45936.494002662039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45936.494002662039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45936.494002662039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45936.494002662039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45936.494002662039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45936.494002662039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45936.494002662039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45936.494002662039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45936.494002662039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45936.494002662039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45936.494002662039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45936.494002662039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45936.494002662039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45936.494002662039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45936.494002662039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45936.494002662039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45936.494002662039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45936.494002662039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45936.494002662039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45936.494002662039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45936.494002662039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45936.494002662039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45936.494002662039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45936.494002662039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45936.494002662039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45936.494002662039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45936.494002662039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45936.494002662039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45936.494002662039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45936.494002662039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45936.494002662039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45936.494002662039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45936.494002662039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45936.494002662039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45936.494002662039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45936.494002662039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45936.494002662039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45936.494002662039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45936.494002662039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45936.494002662039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45936.494002662039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45936.494002662039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45936.494002662039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45936.494002662039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45936.494002662039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45936.494002662039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45936.494002662039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45936.494002662039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45936.494002662039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45936.494002662039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45936.494002662039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45936.494002662039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45936.494002662039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45936.494002662039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45936.494002662039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45936.494002662039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45936.494002662039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45936.494002662039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45936.494002662039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45936.494002662039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45936.494002662039</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233.01328495369671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1.3370581018461962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2</v>
      </c>
      <c r="D4" s="144" t="s">
        <v>24086</v>
      </c>
      <c r="E4" s="145" t="s">
        <v>38964</v>
      </c>
      <c r="F4" s="146">
        <v>45936.2</v>
      </c>
      <c r="G4" s="147">
        <f ca="1">IFERROR(NOW()-F4,"")</f>
        <v>0.29400254629581468</v>
      </c>
      <c r="H4" s="146">
        <v>45936.191527777781</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45936.494002546293</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45936.494002546293</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45936.494002546293</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45936.494002546293</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45936.494002546293</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45936.494002546293</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45936.494002546293</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45936.494002546293</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45936.494002546293</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45936.494002546293</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45936.494002546293</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45936.494002546293</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45936.494002546293</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45936.494002546293</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45936.494002546293</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45936.494002546293</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45936.494002546293</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45936.494002546293</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45936.494002546293</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45936.494002546293</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45936.494002546293</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45936.494002546293</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45936.494002546293</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45936.494002546293</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45936.494002546293</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45936.494002546293</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45936.494002546293</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45936.494002546293</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45936.494002546293</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45936.494002546293</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45936.494002546293</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45936.494002546293</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45936.494002546293</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45936.494002546293</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45936.494002546293</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45936.494002546293</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45936.494002546293</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45936.494002546293</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45936.494002546293</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45936.494002546293</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45936.494002546293</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45936.494002546293</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45936.494002546293</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45936.494002546293</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45936.494002546293</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45936.494002546293</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45936.494002546293</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45936.494002546293</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45936.494002546293</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45936.494002546293</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45936.494002546293</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45936.494002546293</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45936.494002546293</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45936.494002546293</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45936.494002546293</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45936.494002546293</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45936.494002546293</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45936.494002546293</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45936.494002546293</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45936.494002546293</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45936.494002546293</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45936.494002546293</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45936.494002546293</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45936.494002546293</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45936.494002546293</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45936.494002546293</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45936.494002546293</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45936.494002546293</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45936.494002546293</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45936.494002546293</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45936.494002546293</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45936.494002546293</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45936.494002546293</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45936.494002546293</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45936.494002546293</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45936.494002546293</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45936.494002546293</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45936.494002546293</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45936.494002546293</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45936.494002546293</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45936.494002546293</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45936.494002546293</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45936.494002546293</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45936.494002546293</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45936.494002546293</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45936.494002546293</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45936.494002546293</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45936.494002546293</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45936.494002546293</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45936.494002546293</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45936.494002546293</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45936.494002546293</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45936.494002546293</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45936.494002546293</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45936.494002546293</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45936.494002546293</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45936.494002546293</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45936.494002546293</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45936.494002546293</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45936.494002546293</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45936.494002546293</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45936.494002546293</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45936.494002546293</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45936.494002546293</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45936.494002546293</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45936.494002546293</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45936.494002546293</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45936.494002546293</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45936.494002546293</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45936.494002546293</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45936.494002546293</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45936.494002546293</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45936.494002546293</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45936.494002546293</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45936.494002546293</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45936.494002546293</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45936.494002546293</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45936.494002546293</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45936.494002546293</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45936.494002546293</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45936.494002546293</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45936.494002546293</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45936.494002546293</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45936.494002546293</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45936.494002546293</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45936.494002546293</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45936.494002546293</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45936.494002546293</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45936.494002546293</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45936.494002546293</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45936.494002546293</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45936.494002546293</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45936.494002546293</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45936.494002546293</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45936.494002546293</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45936.494002546293</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45936.494002546293</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45936.494002546293</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45936.494002546293</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45936.494002546293</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45936.494002546293</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45936.494002546293</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45936.494002546293</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45936.494002546293</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45936.494002546293</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45936.494002546293</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45936.494002546293</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45936.494002546293</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45936.494002546293</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45936.494002546293</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45936.494002546293</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45936.494002546293</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45936.494002546293</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45936.494002546293</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45936.494002546293</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45936.494002546293</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45936.494002546293</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45936.494002546293</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45936.494002546293</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45936.494002546293</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45936.494002546293</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45936.494002546293</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45936.494002546293</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45936.494002546293</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45936.494002546293</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45936.494002546293</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45936.494002546293</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45936.494002546293</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45936.494002546293</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45936.494002546293</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45936.494002546293</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45936.494002546293</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45936.494002546293</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45936.494002546293</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45936.494002546293</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45936.494002546293</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45936.494002546293</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45936.494002546293</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45936.494002546293</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45936.494002546293</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45936.494002546293</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45936.494002546293</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45936.494002546293</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45936.494002546293</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45936.494002546293</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45936.494002546293</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45936.494002546293</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45936.494002546293</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45936.494002546293</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45936.494002546293</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45936.494002546293</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45936.494002546293</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45936.494002546293</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45936.494002546293</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45936.494002546293</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45936.494002546293</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45936.494002546293</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45936.494002546293</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45936.494002546293</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45936.494002546293</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45936.494002546293</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45936.494002546293</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45936.494002546293</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45936.494002546293</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45936.494002546293</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45936.494002546293</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45936.494002546293</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45936.494002546293</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45936.494002546293</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45936.494002546293</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45936.494002546293</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45936.494002546293</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45936.494002546293</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45936.494002546293</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45936.494002546293</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45936.494002546293</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45936.494002546293</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45936.494002546293</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45936.494002546293</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45936.494002546293</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45936.494002546293</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45936.494002546293</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45936.494002546293</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45936.494002546293</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45936.494002546293</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45936.494002546293</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45936.494002546293</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45936.494002546293</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45936.494002546293</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45936.494002546293</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45936.494002546293</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45936.494002546293</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45936.494002546293</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45936.494002546293</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45936.494002546293</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45936.494002546293</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45936.494002546293</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45936.494002546293</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45936.494002546293</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45936.494002546293</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45936.494002546293</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45936.494002546293</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45936.494002546293</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45936.494002546293</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45936.494002546293</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45936.494002546293</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45936.494002546293</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45936.494002546293</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45936.494002546293</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45936.494002546293</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45936.494002546293</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45936.494002546293</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45936.494002546293</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45936.494002546293</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45936.494002546293</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45936.494002546293</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45936.494002546293</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45936.494002546293</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45936.494002546293</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45936.494002546293</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45936.494002546293</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45936.494002546293</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45936.494002546293</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45936.494002546293</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45936.494002546293</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45936.494002546293</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45936.494002546293</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45936.494002546293</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45936.494002546293</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45936.494002546293</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45936.494002546293</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45936.494002546293</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45936.494002546293</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45936.494002546293</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45936.494002546293</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45936.494002546293</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45936.494002546293</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45936.494002546293</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45936.494002546293</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45936.494002546293</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45936.494002546293</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45936.494002546293</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45936.494002546293</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45936.494002546293</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45936.494002546293</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45936.494002546293</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45936.494002546293</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45936.494002546293</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45936.494002546293</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45936.494002546293</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45936.494002546293</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45936.494002546293</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45936.494002546293</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45936.494002546293</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45936.494002546293</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45936.494002546293</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45936.494002546293</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45936.494002546293</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45936.494002546293</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45936.494002546293</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45936.494002546293</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45936.494002546293</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45936.494002546293</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45936.494002546293</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45936.494002546293</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45936.494002546293</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45936.494002546293</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45936.494002546293</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45936.494002546293</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45936.494002546293</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45936.494002546293</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45936.494002546293</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45936.494002546293</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45936.494002546293</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45936.494002546293</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45936.494002546293</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45936.494002546293</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45936.494002546293</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45936.494002546293</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45936.494002546293</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45936.494002546293</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45936.494002546293</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45936.494002546293</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45936.494002546293</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45936.494002546293</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45936.494002546293</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45936.494002546293</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45936.494002546293</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45936.494002546293</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45936.494002546293</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45936.494002546293</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45936.494002546293</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45936.494002546293</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45936.494002546293</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45936.494002546293</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45936.494002546293</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45936.494002546293</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45936.494002546293</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45936.494002546293</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45936.494002546293</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45936.494002546293</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45936.494002546293</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45936.494002546293</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45936.494002546293</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45936.494002546293</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45936.494002546293</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45936.494002546293</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45936.494002546293</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45936.494002546293</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45936.494002546293</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45936.494002546293</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45936.494002546293</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45936.494002546293</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45936.494002546293</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45936.494002546293</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45936.494002546293</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45936.494002546293</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45936.494002546293</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45936.494002546293</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45936.494002546293</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45936.494002546293</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45936.494002546293</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45936.494002546293</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45936.494002546293</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45936.494002546293</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45936.494002546293</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45936.494002546293</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45936.494002546293</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45936.494002546293</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45936.494002546293</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45936.494002546293</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45936.494002546293</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45936.494002546293</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45936.494002546293</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45936.494002546293</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45936.494002546293</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45936.494002546293</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45936.494002546293</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45936.494002546293</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45936.494002546293</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45936.494002546293</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45936.494002546293</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45936.494002546293</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45936.494002546293</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45936.494002546293</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45936.494002546293</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45936.494002546293</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45936.494002546293</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45936.494002546293</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45936.494002546293</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45936.494002546293</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45936.494002546293</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45936.494002546293</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45936.494002546293</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45936.494002546293</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45936.494002546293</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45936.494002546293</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45936.494002546293</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45936.494002546293</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45936.494002546293</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45936.494002546293</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45936.494002546293</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45936.494002546293</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45936.494002546293</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45936.494002546293</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45936.494002546293</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45936.494002546293</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45936.494002546293</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45936.494002546293</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45936.494002546293</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45936.494002546293</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45936.494002546293</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45936.494002546293</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45936.494002546293</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45936.494002546293</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45936.494002546293</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45936.494002546293</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45936.494002546293</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45936.494002546293</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45936.494002546293</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45936.494002546293</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45936.494002546293</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45936.494002546293</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45936.494002546293</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45936.494002546293</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45936.494002546293</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45936.494002546293</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45936.494002546293</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45936.494002546293</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45936.494002546293</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45936.494002546293</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45936.494002546293</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45936.494002546293</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45936.494002546293</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45936.494002546293</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45936.494002546293</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45936.494002546293</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45936.494002546293</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45936.494002546293</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45936.494002546293</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45936.494002546293</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45936.494002546293</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45936.494002546293</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45936.494002546293</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45936.494002546293</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45936.494002546293</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45936.494002546293</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45936.494002546293</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45936.494002546293</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45936.494002546293</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45936.494002546293</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45936.494002546293</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45936.494002546293</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45936.494002546293</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45936.494002546293</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45936.494002546293</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45936.494002546293</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45936.494002546293</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45936.494002546293</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45936.494002546293</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45936.494002546293</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45936.494002546293</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45936.494002546293</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45936.494002546293</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45936.494002546293</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45936.494002546293</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45936.494002546293</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45936.494002546293</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45936.494002546293</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45936.494002546293</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45936.494002546293</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45936.494002546293</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45936.494002546293</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45936.494002546293</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45936.494002546293</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45936.494002546293</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45936.494002546293</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45936.494002546293</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45936.494002546293</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45936.494002546293</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45936.494002546293</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45936.494002546293</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45936.494002546293</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45936.494002546293</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45936.494002546293</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45936.494002546293</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45936.494002546293</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45936.494002546293</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45936.494002546293</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45936.494002546293</v>
      </c>
      <c r="H494" s="146"/>
      <c r="I494" s="142" t="str">
        <f>IFERROR(VLOOKUP(D494,DB!A:F,6,0),"")</f>
        <v/>
      </c>
      <c r="J494" s="142" t="str">
        <f>IFERROR(VLOOKUP(D494,DB!A:G,7,0),"")</f>
        <v/>
      </c>
      <c r="K494" s="149"/>
      <c r="L494" s="150" t="str">
        <f>IFERROR(VLOOKUP(D494,DB!A:I,9,0),"")</f>
        <v/>
      </c>
    </row>
    <row r="495" spans="1:12" ht="15" customHeight="1">
      <c r="A495" s="151"/>
      <c r="B495" s="152" t="str">
        <f>IFERROR(VLOOKUP(D495,DB!A:K,11,0),"")</f>
        <v/>
      </c>
      <c r="C495" s="153"/>
      <c r="D495" s="154"/>
      <c r="E495" s="155"/>
      <c r="F495" s="156"/>
      <c r="G495" s="157">
        <f ca="1">IFERROR(NOW()-F495,"")</f>
        <v>45936.494002546293</v>
      </c>
      <c r="H495" s="156"/>
      <c r="I495" s="152" t="str">
        <f>IFERROR(VLOOKUP(D495,DB!A:F,6,0),"")</f>
        <v/>
      </c>
      <c r="J495" s="152" t="str">
        <f>IFERROR(VLOOKUP(D495,DB!A:G,7,0),"")</f>
        <v/>
      </c>
      <c r="K495" s="158"/>
      <c r="L495" s="159"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14" sqref="E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44.661942361104593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10.305125231476268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45936.494002546293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45936.494002546293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45936.494002546293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45936.494002546293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45936.494002546293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45936.494002546293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45936.494002546293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45936.494002546293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45936.494002546293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45936.494002546293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45936.494002546293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45936.494002546293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45936.494002546293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45936.494002546293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45936.494002546293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45936.494002546293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45936.494002546293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45936.494002546293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45936.494002546293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45936.494002546293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45936.494002546293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45936.494002546293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45936.494002546293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45936.494002546293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45936.494002546293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45936.494002546293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45936.494002546293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45936.494002546293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45936.494002546293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45936.494002546293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45936.494002546293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45936.494002546293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45936.494002546293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45936.494002546293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45936.494002546293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45936.494002546293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45936.494002546293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45936.494002546293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45936.494002546293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45936.494002546293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45936.494002546293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45936.494002546293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45936.494002546293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45936.494002546293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45936.494002546293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45936.494002546293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45936.494002546293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45936.494002546293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45936.494002546293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45936.494002546293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45936.494002546293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45936.494002546293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45936.494002546293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45936.494002546293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45936.494002546293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45936.494002546293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45936.494002546293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45936.494002546293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45936.494002546293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45936.494002546293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45936.494002546293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45936.494002546293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45936.494002546293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45936.494002546293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45936.494002546293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45936.494002546293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45936.494002546293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45936.494002546293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45936.494002546293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45936.494002546293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45936.494002546293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45936.494002546293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45936.494002546293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45936.494002546293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45936.494002546293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45936.494002546293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45936.494002546293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45936.494002546293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45936.494002546293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45936.494002546293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45936.494002546293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45936.494002546293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45936.494002546293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45936.494002546293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45936.494002546293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45936.494002546293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45936.494002546293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45936.494002546293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45936.494002546293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45936.494002546293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45936.494002546293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45936.494002546293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45936.494002546293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45936.494002546293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45936.494002546293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45936.494002546293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45936.494002546293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45936.494002546293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45936.494002546293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45936.494002546293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45936.494002546293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45936.494002546293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45936.494002546293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45936.494002546293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45936.494002546293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45936.494002546293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45936.494002546293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45936.494002546293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45936.494002546293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45936.494002546293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45936.494002546293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45936.494002546293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45936.494002546293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45936.494002546293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45936.494002546293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45936.494002546293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45936.494002546293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45936.494002546293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45936.494002546293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45936.494002546293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45936.494002546293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45936.494002546293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45936.494002546293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45936.494002546293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45936.494002546293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45936.494002546293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45936.494002546293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45936.494002546293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45936.494002546293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45936.494002546293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45936.494002546293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45936.494002546293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45936.494002546293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45936.494002546293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45936.494002546293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45936.494002546293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45936.494002546293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45936.494002546293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45936.494002546293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45936.494002546293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45936.494002546293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45936.494002546293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45936.494002546293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45936.494002546293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45936.494002546293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45936.494002546293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45936.494002546293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45936.494002546293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45936.494002546293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45936.494002546293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45936.494002546293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45936.494002546293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45936.494002546293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45936.494002546293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45936.494002546293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45936.494002546293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45936.494002546293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45936.494002546293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45936.494002546293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45936.494002546293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45936.494002546293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45936.494002546293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9.7211553240704234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45936.494002546293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2.6130303240715875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1.5517571759191924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45936.494002546293</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t="s">
        <v>39073</v>
      </c>
      <c r="B7" s="120" t="str">
        <f>IFERROR(VLOOKUP(D7,DB!A:K,11,0),"")</f>
        <v>R6</v>
      </c>
      <c r="C7" s="122">
        <v>3</v>
      </c>
      <c r="D7" s="120" t="s">
        <v>37790</v>
      </c>
      <c r="E7" s="123" t="s">
        <v>39074</v>
      </c>
      <c r="F7" s="124"/>
      <c r="G7" s="89">
        <f ca="1">IFERROR(NOW()-F7,"-")</f>
        <v>45936.494002546293</v>
      </c>
      <c r="H7" s="124">
        <v>45936.464120370372</v>
      </c>
      <c r="I7" s="120" t="str">
        <f>IFERROR(VLOOKUP(D7,DB!A:F,6,0),"")</f>
        <v>SCECO</v>
      </c>
      <c r="J7" s="119" t="str">
        <f>IFERROR(VLOOKUP(D7,DB!A:G,7,0),"")</f>
        <v>Dead</v>
      </c>
      <c r="K7" s="125" t="s">
        <v>39075</v>
      </c>
      <c r="L7" s="126" t="str">
        <f>IFERROR(VLOOKUP(D7,DB!A:I,9,0),"")</f>
        <v>Latis</v>
      </c>
    </row>
    <row r="8" spans="1:16383" ht="31.5" customHeight="1">
      <c r="A8" s="121" t="s">
        <v>39076</v>
      </c>
      <c r="B8" s="120" t="str">
        <f>IFERROR(VLOOKUP(D8,DB!A:K,11,0),"")</f>
        <v>R6</v>
      </c>
      <c r="C8" s="122">
        <v>1</v>
      </c>
      <c r="D8" s="120" t="s">
        <v>37492</v>
      </c>
      <c r="E8" s="123" t="s">
        <v>38964</v>
      </c>
      <c r="F8" s="124">
        <v>45936.475243055553</v>
      </c>
      <c r="G8" s="89">
        <f ca="1">IFERROR(NOW()-F8,"-")</f>
        <v>1.8759490740194451E-2</v>
      </c>
      <c r="H8" s="124">
        <v>45936.469317129631</v>
      </c>
      <c r="I8" s="120" t="str">
        <f>IFERROR(VLOOKUP(D8,DB!A:F,6,0),"")</f>
        <v>SCECO</v>
      </c>
      <c r="J8" s="119" t="str">
        <f>IFERROR(VLOOKUP(D8,DB!A:G,7,0),"")</f>
        <v>Dead</v>
      </c>
      <c r="K8" s="125" t="s">
        <v>39077</v>
      </c>
      <c r="L8" s="126" t="str">
        <f>IFERROR(VLOOKUP(D8,DB!A:I,9,0),"")</f>
        <v>Latis</v>
      </c>
    </row>
    <row r="9" spans="1:16383" ht="31.5" customHeight="1">
      <c r="A9" s="121"/>
      <c r="B9" s="120" t="str">
        <f>IFERROR(VLOOKUP(D9,DB!A:K,11,0),"")</f>
        <v/>
      </c>
      <c r="C9" s="122"/>
      <c r="D9" s="140"/>
      <c r="E9" s="123"/>
      <c r="F9" s="124"/>
      <c r="G9" s="89">
        <f ca="1">IFERROR(NOW()-F9,"-")</f>
        <v>45936.494002546293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45936.494002546293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45936.494002546293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45936.494002546293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45936.494002546293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45936.494002546293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45936.494002546293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45936.494002546293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45936.494002546293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45936.494002546293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45936.494002546293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45936.494002546293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45936.494002546293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45936.494002546293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45936.494002546293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45936.494002546293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45936.494002546293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45936.494002546293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45936.494002546293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45936.494002546293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45936.494002546293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45936.494002546293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45936.494002546293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45936.494002546293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45936.494002546293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45936.494002546293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45936.494002546293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45936.494002546293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45936.494002546293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45936.494002546293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45936.494002546293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45936.494002546293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45936.494002546293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45936.494002546293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45936.494002546293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45936.494002546293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45936.494002546293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45936.494002546293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45936.494002546293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45936.494002546293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45936.494002546293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45936.494002546293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45936.494002546293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45936.494002546293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45936.494002546293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45936.494002546293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45936.494002546293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45936.494002546293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45936.494002546293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45936.494002546293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45936.494002546293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45936.494002546293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45936.494002546293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45936.494002546293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45936.494002546293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45936.494002546293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45936.494002546293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45936.494002546293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45936.494002546293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45936.494002546293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45936.494002546293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45936.494002546293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45936.494002546293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45936.494002546293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45936.494002546293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45936.494002546293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45936.494002546293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45936.494002546293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45936.494002546293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45936.494002546293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45936.494002546293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45936.494002546293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45936.494002546293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45936.494002546293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45936.494002546293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45936.494002546293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45936.494002546293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45936.494002546293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45936.494002546293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45936.494002546293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45936.494002546293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45936.494002546293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45936.494002546293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45936.494002546293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45936.494002546293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45936.494002546293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45936.494002546293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45936.494002546293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45936.494002546293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45936.494002546293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45936.494002546293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45936.494002546293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45936.494002546293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45936.494002546293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45936.494002546293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45936.494002546293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45936.494002546293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45936.494002546293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45936.494002546293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45936.494002546293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45936.494002546293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45936.494002546293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45936.494002546293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45936.494002546293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45936.494002546293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45936.494002546293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45936.494002546293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45936.494002546293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45936.494002546293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45936.494002546293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45936.494002546293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45936.494002546293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45936.494002546293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45936.494002546293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45936.494002546293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45936.494002546293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45936.494002546293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45936.494002546293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45936.494002546293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45936.494002546293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45936.494002546293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45936.494002546293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45936.494002546293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45936.494002546293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45936.494002546293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45936.494002546293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45936.494002546293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45936.494002546293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45936.494002546293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45936.494002546293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45936.494002546293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45936.494002546293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45936.494002546293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45936.494002546293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45936.494002546293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45936.494002546293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45936.494002546293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45936.494002546293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45936.494002546293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45936.494002546293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45936.494002546293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45936.494002546293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45936.494002546293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45936.494002546293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45936.494002546293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45936.494002546293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45936.494002546293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45936.494002546293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45936.494002546293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45936.494002546293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45936.494002546293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45936.494002546293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45936.494002546293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45936.494002546293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45936.494002546293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45936.494002546293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45936.494002546293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45936.494002546293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45936.494002546293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45936.494002546293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45936.494002546293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45936.494002546293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45936.494002546293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45936.494002546293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45936.494002546293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45936.494002546293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45936.494002546293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45936.494002546293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45936.494002546293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45936.494002546293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45936.494002546293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45936.494002546293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45936.494002546293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45936.494002546293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45936.494002546293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45936.494002546293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45936.494002546293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45936.494002546293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45936.494002546293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45936.494002546293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45936.494002546293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45936.494002546293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45936.494002546293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45936.494002546293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45936.494002546293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45936.494002546293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45936.494002546293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45936.494002546293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45936.494002546293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45936.494002546293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45936.494002546293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45936.494002546293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45936.494002546293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45936.494002546293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45936.494002546293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45936.494002546293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45936.494002546293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45936.494002546293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45936.494002546293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45936.494002546293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45936.494002546293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45936.494002546293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45936.494002546293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45936.494002546293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45936.494002546293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45936.494002546293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45936.494002546293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45936.494002546293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45936.494002546293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45936.494002546293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45936.494002546293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45936.494002546293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45936.494002546293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45936.494002546293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45936.494002546293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45936.494002546293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45936.494002546293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45936.494002546293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45936.494002546293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45936.494002546293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45936.494002546293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45936.494002546293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45936.494002546293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45936.494002546293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45936.494002546293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45936.494002546293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45936.494002546293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45936.494002546293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45936.494002546293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45936.494002546293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45936.494002546293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45936.494002546293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45936.494002546293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45936.494002546293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45936.494002546293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45936.494002546293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45936.494002546293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45936.494002546293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45936.494002546293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45936.494002546293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45936.494002546293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45936.494002546293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45936.494002546293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45936.494002546293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45936.494002546293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45936.494002546293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45936.494002546293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45936.494002546293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45936.494002546293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45936.494002546293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45936.494002546293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45936.494002546293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45936.494002546293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45936.494002546293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45936.494002546293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45936.494002546293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45936.494002546293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45936.494002546293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45936.494002546293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45936.494002546293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45936.494002546293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45936.494002546293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45936.494002546293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45936.494002546293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45936.494002546293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45936.494002546293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45936.494002546293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45936.494002546293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