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677" documentId="13_ncr:1_{F6CB121F-512D-4AA6-A0C1-0FB36C537598}" xr6:coauthVersionLast="47" xr6:coauthVersionMax="47" xr10:uidLastSave="{E80CFC64-5BA3-4904-A83D-8881FCDE3EAE}"/>
  <bookViews>
    <workbookView xWindow="-109" yWindow="-109" windowWidth="26301" windowHeight="14169" firstSheet="3"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0" i="5" l="1"/>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<sst xmlns="http://schemas.openxmlformats.org/spreadsheetml/2006/main" count="178597" uniqueCount="39074">
  <si>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</si>
  <si>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</si>
  <si>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</si>
  <si>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</si>
  <si>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</si>
  <si>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</si>
  <si>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</si>
  <si>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</si>
  <si>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</si>
  <si>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</si>
  <si>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</si>
  <si>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</si>
  <si>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</si>
  <si>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</si>
  <si>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</si>
  <si>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</si>
  <si>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</si>
  <si>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</si>
  <si>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</si>
  <si>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</si>
  <si>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</si>
  <si>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</si>
  <si>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</si>
  <si>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</si>
  <si>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</si>
  <si>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</si>
  <si>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</si>
  <si>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</si>
  <si>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</si>
  <si>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</si>
  <si>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</si>
  <si>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</si>
  <si>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</si>
  <si>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</si>
  <si>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</si>
  <si>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</si>
  <si>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</si>
  <si>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</si>
  <si>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</si>
  <si>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</si>
  <si>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</si>
  <si>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</si>
  <si>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</si>
  <si>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</si>
  <si>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</si>
  <si>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</si>
  <si>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</si>
  <si>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</si>
  <si>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</si>
  <si>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</si>
  <si>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</si>
  <si>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</si>
  <si>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</si>
  <si>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</si>
  <si>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</si>
  <si>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</si>
  <si>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</si>
  <si>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</si>
  <si>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</si>
  <si>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</si>
  <si>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</si>
  <si>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</si>
  <si>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</si>
  <si>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</si>
  <si>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</si>
  <si>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</si>
  <si>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</si>
  <si>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</si>
  <si>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</si>
  <si>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</si>
  <si>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</si>
  <si>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</si>
  <si>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</si>
  <si>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</si>
  <si>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</si>
  <si>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</si>
  <si>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</si>
  <si>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</si>
  <si>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</si>
  <si>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</si>
  <si>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</si>
  <si>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</si>
  <si>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</si>
  <si>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</si>
  <si>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</si>
  <si>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</si>
  <si>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</si>
  <si>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</si>
  <si>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</si>
  <si>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</si>
  <si>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</si>
  <si>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</si>
  <si>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</si>
  <si>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</si>
  <si>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</si>
  <si>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</si>
  <si>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</si>
  <si>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</si>
  <si>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</si>
  <si>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</si>
  <si>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</si>
  <si>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</si>
  <si>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</si>
  <si>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</si>
  <si>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</si>
  <si>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</si>
  <si>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</si>
  <si>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</si>
  <si>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</si>
  <si>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</si>
  <si>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</si>
  <si>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</si>
  <si>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</si>
  <si>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</si>
  <si>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</si>
  <si>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</si>
  <si>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</si>
  <si>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</si>
  <si>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</si>
  <si>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</si>
  <si>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</si>
  <si>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</si>
  <si>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</si>
  <si>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</si>
  <si>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</si>
  <si>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</si>
  <si>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</si>
  <si>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</si>
  <si>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</si>
  <si>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</si>
  <si>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</si>
  <si>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</si>
  <si>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</si>
  <si>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</si>
  <si>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</si>
  <si>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</si>
  <si>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</si>
  <si>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</si>
  <si>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</si>
  <si>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</si>
  <si>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</si>
  <si>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</si>
  <si>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</si>
  <si>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</si>
  <si>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</si>
  <si>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</si>
  <si>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</si>
  <si>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</si>
  <si>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</si>
  <si>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</si>
  <si>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</si>
  <si>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</si>
  <si>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</si>
  <si>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</si>
  <si>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</si>
  <si>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</si>
  <si>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</si>
  <si>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</si>
  <si>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</si>
  <si>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</si>
  <si>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</si>
  <si>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</si>
  <si>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</si>
  <si>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</si>
  <si>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</si>
  <si>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</si>
  <si>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</si>
  <si>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</si>
  <si>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</si>
  <si>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</si>
  <si>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</si>
  <si>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</si>
  <si>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</si>
  <si>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</si>
  <si>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</si>
  <si>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</si>
  <si>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</si>
  <si>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</si>
  <si>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</si>
  <si>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</si>
  <si>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</si>
  <si>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</si>
  <si>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</si>
  <si>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</si>
  <si>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</si>
  <si>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</si>
  <si>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</si>
  <si>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</si>
  <si>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</si>
  <si>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</si>
  <si>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</si>
  <si>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</si>
  <si>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</si>
  <si>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</si>
  <si>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</si>
  <si>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</si>
  <si>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</si>
  <si>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</si>
  <si>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</si>
  <si>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</si>
  <si>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</si>
  <si>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</si>
  <si>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</si>
  <si>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</si>
  <si>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</si>
  <si>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</si>
  <si>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</si>
  <si>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</si>
  <si>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</si>
  <si>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</si>
  <si>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</si>
  <si>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</si>
  <si>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</si>
  <si>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</si>
  <si>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</si>
  <si>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</si>
  <si>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</si>
  <si>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</si>
  <si>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</si>
  <si>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</si>
  <si>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</si>
  <si>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</si>
  <si>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</si>
  <si>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</si>
  <si>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</si>
  <si>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</si>
  <si>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</si>
  <si>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</si>
  <si>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</si>
  <si>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</si>
  <si>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</si>
  <si>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</si>
  <si>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</si>
  <si>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</si>
  <si>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</si>
  <si>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</si>
  <si>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</si>
  <si>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</si>
  <si>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</si>
  <si>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</si>
  <si>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</si>
  <si>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</si>
  <si>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</si>
  <si>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</si>
  <si>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</si>
  <si>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</si>
  <si>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</si>
  <si>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</si>
  <si>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</si>
  <si>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</si>
  <si>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</si>
  <si>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</si>
  <si>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</si>
  <si>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</si>
  <si>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</si>
  <si>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</si>
  <si>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</si>
  <si>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</si>
  <si>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</si>
  <si>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</si>
  <si>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</si>
  <si>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</si>
  <si>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</si>
  <si>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</si>
  <si>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</si>
  <si>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</si>
  <si>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</si>
  <si>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</si>
  <si>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</si>
  <si>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</si>
  <si>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</si>
  <si>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</si>
  <si>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</si>
  <si>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</si>
  <si>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</si>
  <si>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</si>
  <si>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</si>
  <si>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</si>
  <si>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</si>
  <si>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</si>
  <si>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</si>
  <si>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</si>
  <si>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</si>
  <si>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</si>
  <si>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</si>
  <si>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</si>
  <si>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</si>
  <si>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</si>
  <si>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</si>
  <si>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</si>
  <si>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</si>
  <si>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</si>
  <si>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</si>
  <si>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</si>
  <si>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</si>
  <si>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</si>
  <si>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</si>
  <si>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</si>
  <si>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</si>
  <si>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</si>
  <si>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</si>
  <si>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</si>
  <si>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</si>
  <si>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</si>
  <si>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</si>
  <si>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</si>
  <si>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</si>
  <si>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</si>
  <si>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</si>
  <si>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</si>
  <si>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</si>
  <si>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</si>
  <si>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</si>
  <si>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</si>
  <si>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</si>
  <si>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</si>
  <si>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</si>
  <si>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</si>
  <si>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</si>
  <si>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</si>
  <si>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</si>
  <si>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</si>
  <si>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</si>
  <si>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</si>
  <si>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</si>
  <si>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</si>
  <si>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</si>
  <si>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</si>
  <si>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</si>
  <si>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</si>
  <si>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</si>
  <si>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</si>
  <si>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</si>
  <si>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</si>
  <si>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</si>
  <si>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</si>
  <si>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</si>
  <si>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</si>
  <si>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</si>
  <si>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</si>
  <si>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</si>
  <si>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</si>
  <si>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</si>
  <si>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</si>
  <si>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</si>
  <si>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</si>
  <si>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</si>
  <si>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</si>
  <si>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</si>
  <si>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</si>
  <si>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</si>
  <si>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</si>
  <si>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</si>
  <si>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</si>
  <si>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</si>
  <si>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</si>
  <si>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</si>
  <si>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</si>
  <si>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</si>
  <si>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</si>
  <si>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</si>
  <si>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</si>
  <si>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</si>
  <si>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</si>
  <si>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</si>
  <si>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</si>
  <si>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</si>
  <si>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</si>
  <si>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</si>
  <si>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</si>
  <si>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</si>
  <si>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</si>
  <si>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</si>
  <si>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</si>
  <si>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</si>
  <si>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</si>
  <si>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</si>
  <si>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</si>
  <si>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</si>
  <si>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</si>
  <si>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</si>
  <si>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</si>
  <si>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</si>
  <si>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</si>
  <si>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</si>
  <si>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</si>
  <si>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</si>
  <si>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</si>
  <si>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</si>
  <si>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</si>
  <si>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</si>
  <si>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</si>
  <si>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</si>
  <si>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</si>
  <si>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</si>
  <si>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</si>
  <si>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</si>
  <si>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</si>
  <si>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</si>
  <si>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</si>
  <si>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</si>
  <si>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</si>
  <si>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</si>
  <si>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</si>
  <si>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</si>
  <si>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</si>
  <si>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</si>
  <si>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</si>
  <si>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</si>
  <si>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</si>
  <si>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</si>
  <si>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</si>
  <si>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</si>
  <si>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</si>
  <si>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</si>
  <si>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</si>
  <si>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</si>
  <si>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</si>
  <si>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</si>
  <si>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</si>
  <si>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</si>
  <si>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</si>
  <si>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</si>
  <si>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</si>
  <si>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</si>
  <si>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</si>
  <si>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</si>
  <si>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</si>
  <si>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</si>
  <si>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</si>
  <si>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</si>
  <si>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</si>
  <si>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</si>
  <si>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</si>
  <si>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</si>
  <si>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</si>
  <si>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</si>
  <si>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</si>
  <si>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</si>
  <si>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</si>
  <si>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</si>
  <si>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</si>
  <si>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</si>
  <si>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</si>
  <si>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</si>
  <si>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</si>
  <si>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</si>
  <si>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</si>
  <si>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</si>
  <si>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</si>
  <si>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</si>
  <si>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</si>
  <si>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</si>
  <si>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</si>
  <si>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</si>
  <si>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</si>
  <si>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</si>
  <si>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</si>
  <si>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</si>
  <si>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</si>
  <si>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</si>
  <si>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</si>
  <si>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</si>
  <si>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</si>
  <si>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</si>
  <si>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</si>
  <si>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</si>
  <si>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</si>
  <si>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</si>
  <si>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</si>
  <si>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</si>
  <si>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</si>
  <si>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</si>
  <si>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</si>
  <si>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</si>
  <si>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</si>
  <si>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</si>
  <si>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</si>
  <si>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</si>
  <si>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</si>
  <si>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</si>
  <si>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</si>
  <si>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</si>
  <si>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</si>
  <si>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</si>
  <si>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</si>
  <si>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</si>
  <si>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</si>
  <si>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</si>
  <si>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</si>
  <si>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</si>
  <si>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</si>
  <si>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</si>
  <si>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</si>
  <si>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</si>
  <si>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</si>
  <si>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</si>
  <si>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</si>
  <si>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</si>
  <si>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</si>
  <si>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</si>
  <si>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</si>
  <si>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</si>
  <si>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</si>
  <si>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</si>
  <si>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</si>
  <si>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</si>
  <si>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</si>
  <si>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</si>
  <si>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</si>
  <si>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</si>
  <si>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</si>
  <si>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</si>
  <si>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</si>
  <si>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</si>
  <si>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</si>
  <si>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</si>
  <si>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</si>
  <si>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</si>
  <si>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</si>
  <si>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</si>
  <si>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</si>
  <si>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</si>
  <si>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</si>
  <si>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</si>
  <si>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</si>
  <si>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</si>
  <si>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</si>
  <si>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</si>
  <si>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</si>
  <si>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</si>
  <si>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</si>
  <si>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</si>
  <si>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</si>
  <si>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</si>
  <si>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</si>
  <si>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</si>
  <si>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</si>
  <si>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</si>
  <si>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</si>
  <si>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</si>
  <si>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</si>
  <si>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</si>
  <si>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</si>
  <si>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</si>
  <si>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</si>
  <si>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</si>
  <si>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</si>
  <si>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</si>
  <si>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</si>
  <si>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</si>
  <si>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</si>
  <si>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</si>
  <si>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</si>
  <si>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</si>
  <si>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</si>
  <si>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</si>
  <si>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</si>
  <si>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</si>
  <si>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</si>
  <si>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</si>
  <si>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</si>
  <si>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</si>
  <si>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</si>
  <si>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</si>
  <si>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</si>
  <si>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</si>
  <si>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</si>
  <si>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</si>
  <si>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</si>
  <si>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</si>
  <si>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</si>
  <si>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</si>
  <si>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</si>
  <si>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</si>
  <si>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</si>
  <si>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</si>
  <si>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</si>
  <si>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</si>
  <si>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</si>
  <si>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</si>
  <si>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</si>
  <si>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</si>
  <si>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</si>
  <si>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</si>
  <si>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</si>
  <si>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</si>
  <si>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</si>
  <si>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</si>
  <si>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</si>
  <si>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</si>
  <si>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</si>
  <si>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</si>
  <si>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</si>
  <si>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</si>
  <si>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</si>
  <si>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</si>
  <si>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</si>
  <si>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</si>
  <si>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</si>
  <si>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</si>
  <si>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</si>
  <si>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</si>
  <si>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</si>
  <si>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</si>
  <si>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</si>
  <si>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</si>
  <si>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</si>
  <si>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</si>
  <si>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</si>
  <si>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</si>
  <si>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</si>
  <si>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</si>
  <si>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</si>
  <si>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</si>
  <si>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</si>
  <si>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</si>
  <si>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</si>
  <si>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</si>
  <si>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</si>
  <si>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</si>
  <si>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</si>
  <si>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</si>
  <si>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</si>
  <si>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</si>
  <si>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</si>
  <si>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</si>
  <si>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</si>
  <si>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</si>
  <si>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</si>
  <si>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</si>
  <si>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</si>
  <si>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</si>
  <si>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</si>
  <si>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</si>
  <si>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</si>
  <si>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</si>
  <si>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</si>
  <si>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</si>
  <si>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</si>
  <si>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</si>
  <si>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</si>
  <si>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</si>
  <si>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</si>
  <si>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</si>
  <si>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</si>
  <si>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</si>
  <si>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</si>
  <si>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</si>
  <si>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</si>
  <si>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</si>
  <si>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</si>
  <si>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</si>
  <si>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</si>
  <si>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</si>
  <si>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</si>
  <si>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</si>
  <si>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</si>
  <si>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</si>
  <si>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</si>
  <si>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</si>
  <si>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</si>
  <si>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</si>
  <si>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</si>
  <si>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</si>
  <si>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</si>
  <si>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</si>
  <si>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</si>
  <si>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</si>
  <si>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</si>
  <si>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</si>
  <si>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</si>
  <si>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</si>
  <si>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</si>
  <si>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</si>
  <si>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</si>
  <si>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</si>
  <si>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</si>
  <si>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</si>
  <si>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</si>
  <si>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</si>
  <si>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</si>
  <si>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</si>
  <si>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</si>
  <si>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</si>
  <si>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</si>
  <si>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</si>
  <si>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</si>
  <si>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</si>
  <si>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</si>
  <si>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</si>
  <si>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</si>
  <si>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</si>
  <si>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</si>
  <si>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</si>
  <si>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</si>
  <si>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</si>
  <si>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</si>
  <si>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</si>
  <si>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</si>
  <si>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</si>
  <si>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</si>
  <si>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</si>
  <si>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</si>
  <si>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</si>
  <si>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</si>
  <si>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</si>
  <si>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</si>
  <si>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</si>
  <si>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</si>
  <si>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</si>
  <si>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</si>
  <si>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</si>
  <si>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</si>
  <si>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</si>
  <si>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</si>
  <si>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</si>
  <si>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</si>
  <si>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</si>
  <si>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</si>
  <si>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</si>
  <si>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</si>
  <si>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</si>
  <si>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</si>
  <si>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</si>
  <si>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</si>
  <si>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</si>
  <si>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</si>
  <si>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</si>
  <si>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</si>
  <si>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</si>
  <si>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</si>
  <si>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</si>
  <si>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</si>
  <si>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</si>
  <si>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</si>
  <si>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</si>
  <si>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</si>
  <si>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</si>
  <si>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</si>
  <si>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</si>
  <si>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</si>
  <si>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</si>
  <si>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</si>
  <si>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</si>
  <si>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</si>
  <si>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</si>
  <si>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</si>
  <si>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</si>
  <si>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</si>
  <si>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</si>
  <si>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</si>
  <si>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</si>
  <si>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</si>
  <si>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</si>
  <si>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</si>
  <si>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</si>
  <si>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</si>
  <si>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</si>
  <si>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</si>
  <si>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</si>
  <si>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</si>
  <si>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</si>
  <si>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</si>
  <si>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</si>
  <si>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</si>
  <si>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</si>
  <si>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</si>
  <si>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</si>
  <si>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</si>
  <si>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</si>
  <si>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</si>
  <si>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</si>
  <si>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</si>
  <si>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</si>
  <si>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</si>
  <si>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</si>
  <si>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</si>
  <si>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</si>
  <si>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</si>
  <si>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</si>
  <si>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</si>
  <si>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</si>
  <si>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</si>
  <si>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</si>
  <si>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</si>
  <si>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</si>
  <si>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</si>
  <si>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</si>
  <si>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</si>
  <si>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</si>
  <si>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</si>
  <si>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</si>
  <si>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</si>
  <si>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</si>
  <si>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</si>
  <si>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</si>
  <si>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</si>
  <si>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</si>
  <si>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</si>
  <si>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</si>
  <si>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</si>
  <si>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</si>
  <si>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</si>
  <si>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</si>
  <si>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</si>
  <si>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</si>
  <si>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</si>
  <si>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</si>
  <si>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</si>
  <si>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</si>
  <si>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</si>
  <si>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</si>
  <si>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</si>
  <si>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</si>
  <si>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</si>
  <si>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</si>
  <si>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</si>
  <si>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</si>
  <si>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</si>
  <si>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</si>
  <si>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</si>
  <si>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</si>
  <si>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</si>
  <si>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</si>
  <si>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</si>
  <si>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</si>
  <si>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</si>
  <si>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</si>
  <si>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</si>
  <si>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</si>
  <si>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</si>
  <si>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</si>
  <si>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</si>
  <si>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</si>
  <si>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</si>
  <si>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</si>
  <si>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</si>
  <si>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</si>
  <si>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</si>
  <si>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</si>
  <si>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</si>
  <si>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</si>
  <si>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</si>
  <si>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</si>
  <si>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</si>
  <si>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</si>
  <si>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</si>
  <si>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</si>
  <si>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</si>
  <si>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</si>
  <si>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</si>
  <si>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</si>
  <si>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</si>
  <si>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</si>
  <si>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</si>
  <si>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</si>
  <si>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</si>
  <si>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</si>
  <si>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</si>
  <si>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</si>
  <si>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</si>
  <si>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</si>
  <si>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</si>
  <si>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</si>
  <si>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</si>
  <si>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</si>
  <si>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</si>
  <si>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</si>
  <si>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</si>
  <si>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</si>
  <si>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</si>
  <si>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</si>
  <si>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</si>
  <si>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</si>
  <si>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</si>
  <si>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</si>
  <si>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</si>
  <si>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</si>
  <si>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</si>
  <si>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</si>
  <si>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</si>
  <si>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</si>
  <si>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</si>
  <si>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</si>
  <si>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</si>
  <si>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</si>
  <si>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</si>
  <si>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</si>
  <si>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</si>
  <si>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</si>
  <si>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</si>
  <si>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</si>
  <si>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</si>
  <si>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</si>
  <si>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</si>
  <si>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</si>
  <si>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</si>
  <si>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</si>
  <si>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</si>
  <si>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</si>
  <si>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</si>
  <si>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</si>
  <si>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</si>
  <si>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</si>
  <si>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</si>
  <si>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</si>
  <si>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</si>
  <si>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</si>
  <si>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</si>
  <si>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</si>
  <si>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</si>
  <si>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</si>
  <si>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</si>
  <si>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</si>
  <si>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</si>
  <si>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</si>
  <si>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</si>
  <si>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</si>
  <si>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</si>
  <si>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</si>
  <si>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</si>
  <si>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</si>
  <si>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</si>
  <si>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</si>
  <si>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</si>
  <si>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</si>
  <si>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</si>
  <si>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</si>
  <si>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</si>
  <si>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</si>
  <si>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</si>
  <si>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</si>
  <si>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</si>
  <si>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</si>
  <si>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</si>
  <si>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</si>
  <si>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</si>
  <si>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</si>
  <si>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</si>
  <si>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</si>
  <si>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</si>
  <si>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</si>
  <si>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</si>
  <si>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</si>
  <si>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</si>
  <si>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</si>
  <si>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</si>
  <si>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</si>
  <si>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</si>
  <si>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</si>
  <si>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</si>
  <si>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</si>
  <si>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</si>
  <si>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</si>
  <si>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</si>
  <si>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</si>
  <si>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</si>
  <si>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</si>
  <si>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</si>
  <si>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</si>
  <si>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</si>
  <si>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</si>
  <si>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</si>
  <si>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</si>
  <si>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</si>
  <si>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</si>
  <si>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</si>
  <si>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</si>
  <si>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</si>
  <si>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</si>
  <si>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</si>
  <si>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</si>
  <si>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</si>
  <si>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</si>
  <si>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</si>
  <si>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</si>
  <si>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</si>
  <si>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</si>
  <si>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</si>
  <si>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</si>
  <si>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</si>
  <si>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</si>
  <si>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</si>
  <si>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</si>
  <si>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</si>
  <si>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</si>
  <si>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</si>
  <si>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</si>
  <si>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</si>
  <si>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</si>
  <si>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</si>
  <si>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</si>
  <si>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</si>
  <si>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</si>
  <si>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</si>
  <si>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</si>
  <si>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</si>
  <si>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</si>
  <si>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</si>
  <si>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</si>
  <si>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</si>
  <si>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</si>
  <si>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</si>
  <si>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</si>
  <si>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</si>
  <si>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</si>
  <si>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</si>
  <si>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</si>
  <si>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</si>
  <si>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</si>
  <si>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</si>
  <si>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</si>
  <si>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</si>
  <si>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</si>
  <si>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</si>
  <si>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</si>
  <si>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</si>
  <si>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</si>
  <si>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</si>
  <si>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</si>
  <si>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</si>
  <si>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</si>
  <si>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</si>
  <si>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</si>
  <si>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</si>
  <si>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</si>
  <si>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</si>
  <si>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</si>
  <si>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</si>
  <si>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</si>
  <si>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</si>
  <si>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</si>
  <si>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</si>
  <si>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</si>
  <si>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</si>
  <si>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</si>
  <si>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</si>
  <si>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</si>
  <si>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</si>
  <si>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</si>
  <si>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</si>
  <si>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</si>
  <si>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</si>
  <si>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</si>
  <si>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</si>
  <si>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</si>
  <si>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</si>
  <si>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</si>
  <si>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</si>
  <si>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</si>
  <si>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</si>
  <si>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</si>
  <si>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</si>
  <si>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</si>
  <si>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</si>
  <si>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</si>
  <si>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</si>
  <si>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</si>
  <si>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</si>
  <si>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</si>
  <si>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</si>
  <si>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</si>
  <si>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</si>
  <si>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</si>
  <si>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</si>
  <si>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</si>
  <si>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</si>
  <si>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</si>
  <si>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</si>
  <si>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</si>
  <si>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</si>
  <si>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</si>
  <si>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</si>
  <si>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</si>
  <si>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</si>
  <si>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</si>
  <si>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</si>
  <si>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</si>
  <si>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</si>
  <si>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</si>
  <si>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</si>
  <si>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</si>
  <si>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</si>
  <si>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</si>
  <si>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</si>
  <si>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</si>
  <si>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</si>
  <si>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</si>
  <si>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</si>
  <si>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</si>
  <si>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</si>
  <si>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</si>
  <si>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</si>
  <si>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</si>
  <si>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</si>
  <si>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</si>
  <si>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</si>
  <si>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</si>
  <si>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</si>
  <si>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</si>
  <si>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</si>
  <si>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</si>
  <si>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</si>
  <si>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</si>
  <si>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</si>
  <si>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</si>
  <si>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</si>
  <si>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</si>
  <si>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</si>
  <si>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</si>
  <si>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</si>
  <si>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</si>
  <si>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</si>
  <si>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</si>
  <si>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</si>
  <si>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</si>
  <si>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</si>
  <si>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</si>
  <si>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</si>
  <si>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</si>
  <si>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</si>
  <si>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</si>
  <si>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</si>
  <si>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</si>
  <si>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</si>
  <si>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</si>
  <si>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</si>
  <si>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</si>
  <si>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</si>
  <si>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</si>
  <si>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</si>
  <si>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</si>
  <si>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</si>
  <si>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</si>
  <si>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</si>
  <si>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</si>
  <si>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</si>
  <si>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</si>
  <si>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</si>
  <si>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</si>
  <si>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</si>
  <si>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</si>
  <si>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</si>
  <si>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</si>
  <si>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</si>
  <si>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</si>
  <si>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</si>
  <si>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</si>
  <si>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</si>
  <si>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</si>
  <si>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</si>
  <si>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</si>
  <si>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</si>
  <si>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</si>
  <si>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</si>
  <si>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</si>
  <si>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</si>
  <si>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</si>
  <si>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</si>
  <si>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</si>
  <si>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</si>
  <si>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</si>
  <si>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</si>
  <si>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</si>
  <si>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</si>
  <si>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</si>
  <si>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</si>
  <si>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</si>
  <si>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</si>
  <si>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</si>
  <si>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</si>
  <si>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</si>
  <si>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</si>
  <si>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</si>
  <si>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</si>
  <si>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</si>
  <si>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</si>
  <si>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</si>
  <si>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</si>
  <si>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</si>
  <si>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</si>
  <si>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</si>
  <si>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</si>
  <si>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</si>
  <si>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</si>
  <si>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</si>
  <si>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</si>
  <si>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</si>
  <si>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</si>
  <si>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</si>
  <si>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</si>
  <si>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</si>
  <si>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</si>
  <si>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</si>
  <si>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</si>
  <si>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</si>
  <si>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</si>
  <si>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</si>
  <si>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</si>
  <si>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</si>
  <si>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</si>
  <si>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</si>
  <si>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</si>
  <si>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</si>
  <si>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</si>
  <si>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</si>
  <si>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</si>
  <si>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</si>
  <si>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</si>
  <si>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</si>
  <si>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</si>
  <si>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</si>
  <si>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</si>
  <si>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</si>
  <si>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</si>
  <si>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</si>
  <si>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</si>
  <si>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</si>
  <si>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</si>
  <si>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</si>
  <si>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</si>
  <si>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</si>
  <si>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</si>
  <si>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</si>
  <si>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</si>
  <si>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</si>
  <si>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</si>
  <si>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</si>
  <si>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</si>
  <si>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</si>
  <si>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</si>
  <si>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</si>
  <si>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</si>
  <si>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</si>
  <si>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</si>
  <si>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</si>
  <si>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</si>
  <si>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</si>
  <si>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</si>
  <si>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</si>
  <si>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</si>
  <si>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</si>
  <si>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</si>
  <si>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</si>
  <si>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</si>
  <si>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</si>
  <si>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</si>
  <si>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</si>
  <si>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</si>
  <si>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</si>
  <si>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</si>
  <si>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</si>
  <si>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</si>
  <si>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</si>
  <si>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</si>
  <si>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</si>
  <si>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</si>
  <si>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</si>
  <si>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</si>
  <si>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</si>
  <si>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</si>
  <si>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</si>
  <si>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</si>
  <si>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</si>
  <si>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</si>
  <si>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</si>
  <si>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</si>
  <si>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</si>
  <si>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</si>
  <si>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</si>
  <si>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</si>
  <si>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</si>
  <si>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</si>
  <si>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</si>
  <si>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</si>
  <si>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</si>
  <si>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</si>
  <si>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</si>
  <si>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</si>
  <si>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</si>
  <si>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</si>
  <si>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</si>
  <si>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</si>
  <si>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</si>
  <si>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</si>
  <si>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</si>
  <si>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</si>
  <si>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</si>
  <si>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</si>
  <si>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</si>
  <si>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</si>
  <si>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</si>
  <si>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</si>
  <si>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</si>
  <si>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</si>
  <si>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</si>
  <si>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</si>
  <si>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</si>
  <si>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</si>
  <si>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</si>
  <si>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</si>
  <si>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</si>
  <si>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</si>
  <si>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</si>
  <si>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</si>
  <si>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</si>
  <si>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</si>
  <si>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</si>
  <si>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</si>
  <si>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</si>
  <si>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</si>
  <si>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</si>
  <si>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</si>
  <si>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</si>
  <si>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</si>
  <si>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</si>
  <si>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</si>
  <si>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</si>
  <si>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</si>
  <si>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</si>
  <si>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</si>
  <si>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</si>
  <si>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</si>
  <si>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</si>
  <si>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</si>
  <si>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</si>
  <si>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</si>
  <si>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</si>
  <si>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</si>
  <si>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</si>
  <si>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</si>
  <si>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</si>
  <si>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</si>
  <si>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</si>
  <si>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</si>
  <si>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</si>
  <si>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</si>
  <si>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</si>
  <si>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</si>
  <si>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</si>
  <si>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</si>
  <si>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</si>
  <si>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</si>
  <si>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</si>
  <si>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</si>
  <si>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</si>
  <si>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</si>
  <si>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</si>
  <si>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</si>
  <si>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</si>
  <si>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</si>
  <si>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</si>
  <si>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</si>
  <si>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</si>
  <si>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</si>
  <si>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</si>
  <si>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</si>
  <si>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</si>
  <si>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</si>
  <si>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</si>
  <si>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</si>
  <si>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</si>
  <si>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</si>
  <si>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</si>
  <si>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</si>
  <si>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</si>
  <si>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</si>
  <si>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</si>
  <si>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</si>
  <si>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</si>
  <si>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</si>
  <si>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</si>
  <si>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</si>
  <si>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</si>
  <si>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</si>
  <si>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</si>
  <si>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</si>
  <si>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</si>
  <si>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</si>
  <si>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</si>
  <si>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</si>
  <si>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</si>
  <si>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</si>
  <si>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</si>
  <si>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</si>
  <si>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</si>
  <si>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</si>
  <si>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</si>
  <si>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</si>
  <si>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</si>
  <si>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</si>
  <si>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</si>
  <si>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</si>
  <si>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</si>
  <si>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</si>
  <si>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</si>
  <si>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</si>
  <si>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</si>
  <si>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</si>
  <si>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</si>
  <si>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</si>
  <si>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</si>
  <si>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</si>
  <si>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</si>
  <si>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</si>
  <si>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</si>
  <si>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</si>
  <si>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</si>
  <si>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</si>
  <si>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</si>
  <si>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</si>
  <si>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</si>
  <si>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</si>
  <si>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</si>
  <si>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</si>
  <si>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</si>
  <si>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</si>
  <si>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</si>
  <si>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</si>
  <si>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</si>
  <si>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</si>
  <si>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</si>
  <si>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</si>
  <si>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</si>
  <si>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</si>
  <si>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</si>
  <si>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</si>
  <si>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</si>
  <si>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</si>
  <si>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</si>
  <si>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</si>
  <si>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</si>
  <si>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</si>
  <si>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</si>
  <si>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</si>
  <si>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</si>
  <si>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</si>
  <si>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</si>
  <si>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</si>
  <si>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</si>
  <si>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</si>
  <si>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</si>
  <si>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</si>
  <si>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</si>
  <si>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</si>
  <si>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</si>
  <si>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</si>
  <si>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</si>
  <si>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</si>
  <si>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</si>
  <si>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</si>
  <si>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</si>
  <si>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</si>
  <si>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</si>
  <si>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</si>
  <si>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</si>
  <si>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</si>
  <si>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</si>
  <si>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</si>
  <si>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</si>
  <si>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</si>
  <si>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</si>
  <si>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</si>
  <si>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</si>
  <si>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</si>
  <si>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</si>
  <si>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</si>
  <si>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</si>
  <si>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</si>
  <si>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</si>
  <si>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</si>
  <si>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</si>
  <si>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</si>
  <si>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</si>
  <si>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</si>
  <si>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</si>
  <si>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</si>
  <si>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</si>
  <si>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</si>
  <si>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</si>
  <si>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</si>
  <si>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</si>
  <si>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</si>
  <si>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</si>
  <si>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</si>
  <si>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</si>
  <si>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</si>
  <si>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</si>
  <si>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</si>
  <si>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</si>
  <si>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</si>
  <si>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</si>
  <si>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</si>
  <si>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</si>
  <si>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</si>
  <si>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</si>
  <si>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</si>
  <si>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</si>
  <si>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</si>
  <si>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</si>
  <si>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</si>
  <si>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</si>
  <si>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</si>
  <si>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</si>
  <si>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</si>
  <si>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</si>
  <si>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</si>
  <si>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</si>
  <si>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</si>
  <si>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</si>
  <si>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</si>
  <si>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</si>
  <si>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</si>
  <si>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</si>
  <si>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</si>
  <si>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</si>
  <si>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</si>
  <si>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</si>
  <si>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</si>
  <si>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</si>
  <si>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</si>
  <si>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</si>
  <si>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</si>
  <si>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</si>
  <si>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</si>
  <si>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</si>
  <si>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</si>
  <si>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</si>
  <si>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</si>
  <si>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</si>
  <si>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</si>
  <si>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</si>
  <si>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</si>
  <si>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</si>
  <si>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</si>
  <si>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</si>
  <si>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</si>
  <si>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</si>
  <si>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</si>
  <si>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</si>
  <si>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</si>
  <si>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</si>
  <si>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</si>
  <si>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</si>
  <si>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</si>
  <si>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</si>
  <si>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</si>
  <si>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</si>
  <si>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</si>
  <si>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</si>
  <si>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</si>
  <si>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</si>
  <si>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</si>
  <si>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</si>
  <si>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</si>
  <si>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</si>
  <si>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</si>
  <si>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</si>
  <si>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</si>
  <si>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</si>
  <si>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</si>
  <si>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</si>
  <si>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</si>
  <si>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</si>
  <si>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</si>
  <si>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</si>
  <si>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</si>
  <si>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</si>
  <si>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</si>
  <si>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</si>
  <si>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</si>
  <si>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</si>
  <si>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</si>
  <si>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</si>
  <si>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</si>
  <si>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</si>
  <si>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</si>
  <si>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</si>
  <si>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</si>
  <si>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</si>
  <si>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</si>
  <si>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</si>
  <si>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</si>
  <si>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</si>
  <si>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</si>
  <si>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</si>
  <si>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</si>
  <si>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</si>
  <si>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</si>
  <si>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</si>
  <si>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</si>
  <si>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</si>
  <si>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</si>
  <si>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</si>
  <si>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</si>
  <si>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</si>
  <si>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</si>
  <si>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</si>
  <si>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</si>
  <si>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</si>
  <si>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</si>
  <si>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</si>
  <si>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</si>
  <si>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</si>
  <si>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</si>
  <si>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</si>
  <si>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</si>
  <si>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</si>
  <si>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</si>
  <si>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</si>
  <si>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</si>
  <si>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</si>
  <si>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</si>
  <si>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</si>
  <si>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</si>
  <si>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</si>
  <si>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</si>
  <si>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</si>
  <si>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</si>
  <si>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</si>
  <si>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</si>
  <si>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</si>
  <si>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</si>
  <si>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</si>
  <si>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</si>
  <si>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</si>
  <si>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</si>
  <si>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</si>
  <si>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</si>
  <si>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</si>
  <si>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</si>
  <si>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</si>
  <si>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</si>
  <si>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</si>
  <si>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</si>
  <si>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</si>
  <si>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</si>
  <si>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</si>
  <si>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</si>
  <si>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</si>
  <si>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</si>
  <si>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</si>
  <si>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</si>
  <si>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</si>
  <si>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</si>
  <si>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</si>
  <si>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</si>
  <si>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</si>
  <si>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</si>
  <si>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</si>
  <si>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</si>
  <si>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</si>
  <si>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</si>
  <si>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</si>
  <si>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</si>
  <si>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</si>
  <si>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</si>
  <si>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</si>
  <si>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</si>
  <si>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</si>
  <si>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</si>
  <si>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</si>
  <si>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</si>
  <si>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</si>
  <si>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</si>
  <si>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</si>
  <si>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</si>
  <si>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</si>
  <si>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</si>
  <si>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</si>
  <si>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</si>
  <si>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</si>
  <si>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</si>
  <si>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</si>
  <si>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</si>
  <si>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</si>
  <si>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</si>
  <si>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</si>
  <si>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</si>
  <si>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</si>
  <si>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</si>
  <si>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</si>
  <si>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</si>
  <si>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</si>
  <si>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</si>
  <si>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</si>
  <si>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</si>
  <si>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</si>
  <si>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</si>
  <si>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</si>
  <si>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</si>
  <si>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</si>
  <si>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</si>
  <si>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</si>
  <si>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</si>
  <si>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</si>
  <si>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</si>
  <si>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</si>
  <si>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</si>
  <si>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</si>
  <si>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</si>
  <si>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</si>
  <si>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</si>
  <si>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</si>
  <si>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</si>
  <si>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</si>
  <si>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</si>
  <si>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</si>
  <si>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</si>
  <si>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</si>
  <si>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</si>
  <si>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</si>
  <si>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</si>
  <si>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</si>
  <si>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</si>
  <si>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</si>
  <si>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</si>
  <si>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</si>
  <si>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</si>
  <si>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</si>
  <si>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</si>
  <si>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</si>
  <si>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</si>
  <si>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</si>
  <si>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</si>
  <si>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</si>
  <si>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</si>
  <si>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</si>
  <si>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</si>
  <si>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</si>
  <si>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</si>
  <si>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</si>
  <si>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</si>
  <si>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</si>
  <si>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</si>
  <si>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</si>
  <si>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</si>
  <si>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</si>
  <si>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</si>
  <si>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</si>
  <si>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</si>
  <si>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</si>
  <si>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</si>
  <si>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</si>
  <si>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</si>
  <si>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</si>
  <si>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</si>
  <si>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</si>
  <si>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</si>
  <si>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</si>
  <si>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</si>
  <si>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</si>
  <si>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</si>
  <si>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</si>
  <si>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</si>
  <si>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</si>
  <si>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</si>
  <si>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</si>
  <si>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</si>
  <si>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</si>
  <si>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</si>
  <si>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</si>
  <si>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</si>
  <si>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</si>
  <si>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</si>
  <si>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</si>
  <si>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</si>
  <si>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</si>
  <si>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</si>
  <si>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</si>
  <si>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</si>
  <si>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</si>
  <si>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</si>
  <si>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</si>
  <si>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</si>
  <si>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</si>
  <si>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</si>
  <si>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</si>
  <si>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</si>
  <si>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</si>
  <si>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</si>
  <si>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</si>
  <si>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</si>
  <si>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</si>
  <si>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</si>
  <si>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</si>
  <si>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</si>
  <si>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</si>
  <si>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</si>
  <si>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</si>
  <si>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</si>
  <si>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</si>
  <si>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</si>
  <si>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</si>
  <si>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</si>
  <si>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</si>
  <si>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</si>
  <si>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</si>
  <si>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</si>
  <si>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</si>
  <si>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</si>
  <si>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</si>
  <si>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</si>
  <si>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</si>
  <si>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</si>
  <si>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</si>
  <si>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</si>
  <si>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</si>
  <si>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</si>
  <si>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</si>
  <si>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</si>
  <si>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</si>
  <si>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</si>
  <si>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</si>
  <si>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</si>
  <si>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</si>
  <si>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</si>
  <si>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</si>
  <si>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</si>
  <si>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</si>
  <si>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</si>
  <si>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</si>
  <si>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</si>
  <si>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</si>
  <si>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</si>
  <si>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</si>
  <si>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</si>
  <si>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</si>
  <si>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</si>
  <si>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</si>
  <si>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</si>
  <si>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</si>
  <si>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</si>
  <si>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</si>
  <si>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</si>
  <si>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</si>
  <si>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</si>
  <si>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</si>
  <si>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</si>
  <si>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</si>
  <si>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</si>
  <si>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</si>
  <si>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</si>
  <si>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</si>
  <si>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</si>
  <si>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</si>
  <si>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</si>
  <si>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</si>
  <si>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</si>
  <si>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</si>
  <si>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</si>
  <si>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</si>
  <si>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</si>
  <si>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</si>
  <si>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</si>
  <si>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</si>
  <si>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</si>
  <si>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</si>
  <si>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</si>
  <si>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</si>
  <si>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</si>
  <si>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</si>
  <si>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</si>
  <si>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</si>
  <si>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</si>
  <si>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</si>
  <si>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</si>
  <si>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</si>
  <si>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</si>
  <si>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</si>
  <si>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</si>
  <si>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</si>
  <si>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</si>
  <si>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</si>
  <si>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</si>
  <si>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</si>
  <si>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</si>
  <si>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</si>
  <si>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</si>
  <si>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</si>
  <si>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</si>
  <si>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</si>
  <si>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</si>
  <si>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</si>
  <si>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</si>
  <si>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</si>
  <si>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</si>
  <si>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</si>
  <si>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</si>
  <si>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</si>
  <si>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</si>
  <si>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</si>
  <si>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</si>
  <si>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</si>
  <si>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</si>
  <si>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</si>
  <si>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</si>
  <si>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</si>
  <si>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</si>
  <si>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</si>
  <si>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</si>
  <si>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</si>
  <si>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</si>
  <si>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</si>
  <si>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</si>
  <si>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</si>
  <si>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</si>
  <si>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</si>
  <si>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</si>
  <si>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</si>
  <si>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</si>
  <si>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</si>
  <si>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</si>
  <si>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</si>
  <si>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</si>
  <si>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</si>
  <si>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</si>
  <si>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</si>
  <si>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</si>
  <si>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</si>
  <si>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</si>
  <si>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</si>
  <si>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</si>
  <si>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</si>
  <si>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</si>
  <si>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</si>
  <si>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</si>
  <si>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</si>
  <si>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</si>
  <si>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</si>
  <si>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</si>
  <si>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</si>
  <si>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</si>
  <si>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</si>
  <si>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</si>
  <si>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</si>
  <si>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</si>
  <si>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</si>
  <si>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</si>
  <si>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</si>
  <si>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</si>
  <si>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</si>
  <si>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</si>
  <si>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</si>
  <si>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</si>
  <si>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</si>
  <si>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</si>
  <si>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</si>
  <si>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</si>
  <si>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</si>
  <si>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</si>
  <si>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</si>
  <si>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</si>
  <si>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</si>
  <si>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</si>
  <si>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</si>
  <si>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</si>
  <si>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</si>
  <si>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</si>
  <si>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</si>
  <si>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</si>
  <si>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</si>
  <si>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</si>
  <si>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</si>
  <si>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</si>
  <si>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</si>
  <si>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</si>
  <si>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</si>
  <si>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</si>
  <si>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</si>
  <si>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</si>
  <si>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</si>
  <si>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</si>
  <si>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</si>
  <si>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</si>
  <si>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</si>
  <si>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</si>
  <si>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</si>
  <si>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</si>
  <si>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</si>
  <si>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</si>
  <si>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</si>
  <si>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</si>
  <si>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</si>
  <si>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</si>
  <si>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</si>
  <si>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</si>
  <si>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</si>
  <si>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</si>
  <si>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</si>
  <si>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</si>
  <si>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</si>
  <si>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</si>
  <si>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</si>
  <si>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</si>
  <si>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</si>
  <si>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</si>
  <si>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</si>
  <si>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</si>
  <si>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</si>
  <si>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</si>
  <si>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</si>
  <si>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</si>
  <si>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</si>
  <si>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</si>
  <si>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</si>
  <si>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</si>
  <si>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</si>
  <si>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</si>
  <si>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</si>
  <si>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</si>
  <si>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</si>
  <si>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</si>
  <si>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</si>
  <si>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</si>
  <si>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</si>
  <si>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</si>
  <si>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</si>
  <si>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</si>
  <si>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</si>
  <si>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</si>
  <si>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</si>
  <si>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</si>
  <si>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</si>
  <si>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</si>
  <si>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</si>
  <si>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</si>
  <si>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</si>
  <si>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</si>
  <si>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</si>
  <si>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</si>
  <si>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</si>
  <si>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</si>
  <si>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</si>
  <si>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</si>
  <si>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</si>
  <si>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</si>
  <si>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</si>
  <si>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</si>
  <si>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</si>
  <si>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</si>
  <si>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</si>
  <si>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</si>
  <si>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</si>
  <si>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</si>
  <si>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</si>
  <si>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</si>
  <si>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</si>
  <si>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</si>
  <si>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</si>
  <si>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</si>
  <si>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</si>
  <si>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</si>
  <si>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</si>
  <si>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</si>
  <si>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</si>
  <si>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</si>
  <si>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</si>
  <si>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</si>
  <si>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</si>
  <si>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</si>
  <si>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</si>
  <si>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</si>
  <si>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</si>
  <si>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</si>
  <si>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</si>
  <si>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</si>
  <si>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</si>
  <si>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</si>
  <si>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</si>
  <si>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</si>
  <si>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</si>
  <si>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</si>
  <si>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</si>
  <si>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</si>
  <si>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</si>
  <si>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</si>
  <si>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</si>
  <si>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</si>
  <si>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</si>
  <si>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</si>
  <si>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</si>
  <si>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</si>
  <si>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</si>
  <si>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</si>
  <si>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</si>
  <si>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</si>
  <si>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</si>
  <si>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</si>
  <si>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</si>
  <si>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</si>
  <si>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</si>
  <si>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</si>
  <si>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</si>
  <si>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</si>
  <si>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</si>
  <si>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</si>
  <si>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</si>
  <si>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</si>
  <si>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</si>
  <si>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</si>
  <si>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</si>
  <si>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</si>
  <si>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</si>
  <si>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</si>
  <si>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</si>
  <si>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</si>
  <si>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</si>
  <si>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</si>
  <si>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</si>
  <si>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</si>
  <si>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</si>
  <si>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</si>
  <si>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</si>
  <si>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</si>
  <si>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</si>
  <si>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</si>
  <si>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</si>
  <si>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</si>
  <si>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</si>
  <si>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</si>
  <si>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</si>
  <si>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</si>
  <si>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</si>
  <si>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</si>
  <si>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</si>
  <si>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</si>
  <si>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</si>
  <si>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</si>
  <si>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</si>
  <si>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</si>
  <si>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</si>
  <si>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</si>
  <si>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</si>
  <si>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</si>
  <si>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</si>
  <si>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</si>
  <si>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</si>
  <si>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</si>
  <si>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</si>
  <si>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</si>
  <si>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</si>
  <si>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</si>
  <si>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</si>
  <si>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</si>
  <si>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</si>
  <si>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</si>
  <si>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</si>
  <si>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</si>
  <si>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</si>
  <si>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</si>
  <si>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</si>
  <si>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</si>
  <si>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</si>
  <si>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</si>
  <si>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</si>
  <si>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</si>
  <si>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</si>
  <si>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</si>
  <si>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</si>
  <si>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</si>
  <si>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</si>
  <si>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</si>
  <si>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</si>
  <si>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</si>
  <si>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</si>
  <si>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</si>
  <si>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</si>
  <si>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</si>
  <si>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</si>
  <si>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</si>
  <si>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</si>
  <si>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</si>
  <si>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</si>
  <si>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</si>
  <si>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</si>
  <si>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</si>
  <si>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</si>
  <si>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</si>
  <si>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</si>
  <si>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</si>
  <si>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</si>
  <si>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</si>
  <si>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</si>
  <si>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</si>
  <si>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</si>
  <si>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</si>
  <si>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</si>
  <si>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</si>
  <si>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</si>
  <si>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</si>
  <si>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</si>
  <si>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</si>
  <si>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</si>
  <si>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</si>
  <si>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</si>
  <si>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</si>
  <si>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</si>
  <si>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</si>
  <si>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</si>
  <si>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</si>
  <si>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</si>
  <si>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</si>
  <si>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</si>
  <si>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</si>
  <si>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</si>
  <si>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</si>
  <si>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</si>
  <si>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</si>
  <si>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</si>
  <si>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</si>
  <si>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</si>
  <si>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</si>
  <si>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</si>
  <si>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</si>
  <si>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</si>
  <si>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</si>
  <si>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</si>
  <si>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</si>
  <si>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</si>
  <si>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</si>
  <si>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</si>
  <si>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</si>
  <si>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</si>
  <si>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</si>
  <si>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</si>
  <si>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</si>
  <si>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</si>
  <si>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</si>
  <si>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</si>
  <si>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</si>
  <si>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</si>
  <si>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</si>
  <si>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</si>
  <si>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</si>
  <si>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</si>
  <si>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</si>
  <si>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</si>
  <si>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</si>
  <si>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</si>
  <si>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</si>
  <si>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</si>
  <si>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</si>
  <si>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</si>
  <si>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</si>
  <si>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</si>
  <si>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</si>
  <si>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</si>
  <si>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</si>
  <si>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</si>
  <si>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</si>
  <si>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</si>
  <si>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</si>
  <si>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</si>
  <si>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</si>
  <si>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</si>
  <si>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</si>
  <si>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</si>
  <si>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</si>
  <si>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</si>
  <si>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</si>
  <si>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</si>
  <si>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</si>
  <si>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</si>
  <si>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</si>
  <si>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</si>
  <si>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</si>
  <si>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</si>
  <si>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</si>
  <si>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</si>
  <si>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</si>
  <si>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</si>
  <si>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</si>
  <si>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</si>
  <si>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</si>
  <si>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</si>
  <si>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</si>
  <si>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</si>
  <si>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</si>
  <si>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</si>
  <si>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</si>
  <si>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</si>
  <si>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</si>
  <si>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</si>
  <si>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</si>
  <si>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</si>
  <si>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</si>
  <si>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</si>
  <si>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</si>
  <si>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</si>
  <si>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</si>
  <si>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</si>
  <si>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</si>
  <si>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</si>
  <si>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</si>
  <si>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</si>
  <si>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</si>
  <si>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</si>
  <si>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</si>
  <si>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</si>
  <si>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</si>
  <si>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</si>
  <si>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</si>
  <si>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</si>
  <si>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</si>
  <si>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</si>
  <si>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</si>
  <si>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</si>
  <si>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</si>
  <si>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</si>
  <si>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</si>
  <si>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</si>
  <si>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</si>
  <si>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</si>
  <si>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</si>
  <si>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</si>
  <si>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</si>
  <si>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</si>
  <si>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</si>
  <si>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</si>
  <si>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</si>
  <si>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</si>
  <si>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</si>
  <si>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</si>
  <si>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</si>
  <si>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</si>
  <si>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</si>
  <si>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</si>
  <si>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</si>
  <si>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</si>
  <si>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</si>
  <si>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</si>
  <si>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</si>
  <si>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</si>
  <si>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</si>
  <si>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</si>
  <si>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</si>
  <si>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</si>
  <si>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</si>
  <si>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</si>
  <si>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</si>
  <si>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</si>
  <si>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</si>
  <si>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</si>
  <si>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</si>
  <si>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</si>
  <si>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</si>
  <si>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</si>
  <si>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</si>
  <si>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</si>
  <si>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</si>
  <si>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</si>
  <si>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</si>
  <si>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</si>
  <si>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</si>
  <si>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</si>
  <si>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</si>
  <si>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</si>
  <si>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</si>
  <si>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</si>
  <si>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</si>
  <si>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</si>
  <si>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</si>
  <si>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</si>
  <si>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</si>
  <si>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</si>
  <si>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</si>
  <si>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</si>
  <si>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</si>
  <si>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</si>
  <si>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</si>
  <si>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</si>
  <si>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</si>
  <si>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</si>
  <si>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</si>
  <si>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</si>
  <si>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</si>
  <si>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</si>
  <si>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</si>
  <si>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</si>
  <si>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</si>
  <si>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</si>
  <si>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</si>
  <si>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</si>
  <si>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</si>
  <si>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</si>
  <si>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</si>
  <si>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</si>
  <si>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</si>
  <si>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</si>
  <si>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</si>
  <si>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</si>
  <si>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</si>
  <si>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</si>
  <si>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</si>
  <si>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</si>
  <si>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</si>
  <si>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</si>
  <si>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</si>
  <si>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</si>
  <si>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</si>
  <si>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</si>
  <si>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</si>
  <si>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</si>
  <si>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</si>
  <si>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</si>
  <si>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</si>
  <si>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</si>
  <si>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</si>
  <si>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</si>
  <si>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</si>
  <si>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</si>
  <si>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</si>
  <si>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</si>
  <si>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</si>
  <si>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</si>
  <si>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</si>
  <si>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</si>
  <si>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</si>
  <si>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</si>
  <si>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</si>
  <si>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</si>
  <si>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</si>
  <si>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</si>
  <si>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</si>
  <si>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</si>
  <si>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</si>
  <si>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</si>
  <si>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</si>
  <si>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</si>
  <si>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</si>
  <si>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</si>
  <si>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</si>
  <si>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</si>
  <si>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</si>
  <si>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</si>
  <si>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</si>
  <si>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</si>
  <si>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</si>
  <si>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</si>
  <si>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</si>
  <si>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</si>
  <si>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</si>
  <si>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</si>
  <si>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</si>
  <si>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</si>
  <si>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</si>
  <si>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</si>
  <si>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</si>
  <si>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</si>
  <si>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</si>
  <si>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</si>
  <si>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</si>
  <si>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</si>
  <si>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</si>
  <si>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</si>
  <si>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</si>
  <si>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</si>
  <si>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</si>
  <si>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</si>
  <si>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</si>
  <si>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</si>
  <si>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</si>
  <si>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</si>
  <si>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</si>
  <si>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</si>
  <si>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</si>
  <si>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</si>
  <si>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</si>
  <si>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</si>
  <si>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</si>
  <si>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</si>
  <si>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</si>
  <si>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</si>
  <si>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</si>
  <si>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</si>
  <si>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</si>
  <si>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</si>
  <si>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</si>
  <si>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</si>
  <si>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</si>
  <si>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</si>
  <si>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</si>
  <si>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</si>
  <si>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</si>
  <si>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</si>
  <si>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</si>
  <si>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</si>
  <si>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</si>
  <si>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</si>
  <si>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</si>
  <si>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</si>
  <si>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</si>
  <si>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</si>
  <si>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</si>
  <si>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</si>
  <si>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</si>
  <si>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</si>
  <si>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</si>
  <si>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</si>
  <si>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</si>
  <si>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</si>
  <si>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</si>
  <si>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</si>
  <si>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</si>
  <si>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</si>
  <si>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</si>
  <si>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</si>
  <si>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</si>
  <si>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</si>
  <si>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</si>
  <si>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</si>
  <si>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</si>
  <si>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</si>
  <si>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</si>
  <si>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</si>
  <si>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</si>
  <si>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</si>
  <si>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</si>
  <si>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</si>
  <si>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</si>
  <si>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</si>
  <si>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</si>
  <si>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</si>
  <si>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</si>
  <si>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</si>
  <si>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</si>
  <si>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</si>
  <si>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</si>
  <si>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</si>
  <si>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</si>
  <si>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</si>
  <si>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</si>
  <si>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</si>
  <si>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</si>
  <si>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</si>
  <si>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</si>
  <si>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</si>
  <si>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</si>
  <si>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</si>
  <si>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</si>
  <si>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</si>
  <si>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</si>
  <si>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</si>
  <si>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</si>
  <si>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</si>
  <si>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</si>
  <si>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</si>
  <si>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</si>
  <si>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</si>
  <si>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</si>
  <si>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</si>
  <si>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</si>
  <si>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</si>
  <si>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</si>
  <si>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</si>
  <si>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</si>
  <si>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</si>
  <si>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</si>
  <si>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</si>
  <si>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</si>
  <si>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</si>
  <si>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</si>
  <si>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</si>
  <si>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</si>
  <si>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</si>
  <si>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</si>
  <si>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</si>
  <si>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</si>
  <si>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</si>
  <si>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</si>
  <si>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</si>
  <si>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</si>
  <si>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</si>
  <si>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</si>
  <si>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</si>
  <si>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</si>
  <si>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</si>
  <si>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</si>
  <si>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</si>
  <si>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</si>
  <si>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</si>
  <si>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</si>
  <si>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</si>
  <si>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</si>
  <si>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</si>
  <si>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</si>
  <si>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</si>
  <si>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</si>
  <si>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</si>
  <si>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</si>
  <si>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</si>
  <si>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</si>
  <si>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</si>
  <si>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</si>
  <si>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</si>
  <si>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</si>
  <si>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</si>
  <si>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</si>
  <si>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</si>
  <si>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</si>
  <si>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</si>
  <si>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</si>
  <si>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</si>
  <si>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</si>
  <si>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</si>
  <si>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</si>
  <si>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</si>
  <si>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</si>
  <si>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</si>
  <si>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</si>
  <si>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</si>
  <si>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</si>
  <si>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</si>
  <si>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</si>
  <si>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</si>
  <si>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</si>
  <si>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</si>
  <si>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</si>
  <si>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</si>
  <si>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</si>
  <si>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</si>
  <si>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</si>
  <si>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</si>
  <si>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</si>
  <si>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</si>
  <si>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</si>
  <si>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</si>
  <si>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</si>
  <si>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</si>
  <si>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</si>
  <si>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</si>
  <si>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</si>
  <si>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</si>
  <si>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</si>
  <si>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</si>
  <si>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</si>
  <si>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</si>
  <si>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</si>
  <si>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</si>
  <si>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</si>
  <si>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</si>
  <si>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</si>
  <si>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</si>
  <si>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</si>
  <si>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</si>
  <si>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</si>
  <si>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</si>
  <si>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</si>
  <si>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</si>
  <si>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</si>
  <si>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</si>
  <si>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</si>
  <si>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</si>
  <si>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</si>
  <si>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</si>
  <si>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</si>
  <si>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</si>
  <si>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</si>
  <si>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</si>
  <si>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</si>
  <si>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</si>
  <si>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</si>
  <si>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</si>
  <si>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</si>
  <si>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</si>
  <si>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</si>
  <si>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</si>
  <si>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</si>
  <si>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</si>
  <si>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</si>
  <si>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</si>
  <si>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</si>
  <si>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</si>
  <si>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</si>
  <si>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</si>
  <si>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</si>
  <si>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</si>
  <si>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</si>
  <si>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</si>
  <si>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</si>
  <si>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</si>
  <si>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</si>
  <si>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</si>
  <si>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</si>
  <si>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</si>
  <si>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</si>
  <si>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</si>
  <si>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</si>
  <si>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</si>
  <si>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</si>
  <si>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</si>
  <si>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</si>
  <si>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</si>
  <si>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</si>
  <si>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</si>
  <si>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</si>
  <si>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</si>
  <si>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</si>
  <si>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</si>
  <si>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</si>
  <si>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</si>
  <si>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</si>
  <si>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</si>
  <si>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</si>
  <si>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</si>
  <si>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</si>
  <si>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</si>
  <si>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</si>
  <si>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</si>
  <si>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</si>
  <si>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</si>
  <si>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</si>
  <si>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</si>
  <si>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</si>
  <si>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</si>
  <si>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</si>
  <si>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</si>
  <si>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</si>
  <si>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</si>
  <si>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</si>
  <si>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</si>
  <si>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</si>
  <si>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</si>
  <si>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</si>
  <si>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</si>
  <si>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</si>
  <si>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</si>
  <si>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</si>
  <si>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</si>
  <si>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</si>
  <si>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</si>
  <si>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</si>
  <si>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</si>
  <si>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</si>
  <si>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</si>
  <si>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</si>
  <si>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</si>
  <si>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</si>
  <si>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</si>
  <si>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</si>
  <si>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</si>
  <si>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</si>
  <si>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</si>
  <si>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</si>
  <si>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</si>
  <si>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</si>
  <si>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</si>
  <si>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</si>
  <si>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</si>
  <si>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</si>
  <si>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</si>
  <si>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</si>
  <si>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</si>
  <si>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</si>
  <si>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</si>
  <si>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</si>
  <si>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</si>
  <si>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</si>
  <si>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</si>
  <si>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</si>
  <si>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</si>
  <si>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</si>
  <si>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</si>
  <si>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</si>
  <si>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</si>
  <si>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</si>
  <si>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</si>
  <si>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</si>
  <si>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</si>
  <si>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</si>
  <si>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</si>
  <si>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</si>
  <si>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</si>
  <si>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</si>
  <si>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</si>
  <si>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</si>
  <si>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</si>
  <si>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</si>
  <si>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</si>
  <si>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</si>
  <si>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</si>
  <si>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</si>
  <si>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</si>
  <si>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</si>
  <si>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</si>
  <si>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</si>
  <si>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</si>
  <si>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</si>
  <si>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</si>
  <si>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</si>
  <si>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</si>
  <si>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</si>
  <si>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</si>
  <si>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</si>
  <si>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</si>
  <si>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</si>
  <si>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</si>
  <si>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</si>
  <si>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</si>
  <si>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</si>
  <si>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</si>
  <si>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</si>
  <si>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</si>
  <si>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</si>
  <si>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</si>
  <si>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</si>
  <si>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</si>
  <si>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</si>
  <si>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</si>
  <si>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</si>
  <si>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</si>
  <si>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</si>
  <si>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</si>
  <si>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</si>
  <si>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</si>
  <si>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</si>
  <si>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</si>
  <si>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</si>
  <si>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</si>
  <si>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</si>
  <si>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</si>
  <si>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</si>
  <si>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</si>
  <si>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</si>
  <si>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</si>
  <si>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</si>
  <si>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</si>
  <si>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</si>
  <si>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</si>
  <si>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</si>
  <si>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</si>
  <si>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</si>
  <si>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</si>
  <si>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</si>
  <si>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</si>
  <si>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</si>
  <si>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</si>
  <si>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</si>
  <si>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</si>
  <si>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</si>
  <si>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</si>
  <si>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</si>
  <si>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</si>
  <si>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</si>
  <si>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</si>
  <si>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</si>
  <si>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</si>
  <si>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</si>
  <si>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</si>
  <si>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</si>
  <si>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</si>
  <si>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</si>
  <si>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</si>
  <si>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</si>
  <si>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</si>
  <si>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</si>
  <si>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</si>
  <si>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</si>
  <si>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</si>
  <si>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</si>
  <si>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</si>
  <si>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</si>
  <si>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</si>
  <si>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</si>
  <si>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</si>
  <si>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</si>
  <si>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</si>
  <si>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</si>
  <si>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</si>
  <si>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</si>
  <si>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</si>
  <si>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</si>
  <si>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</si>
  <si>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</si>
  <si>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</si>
  <si>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</si>
  <si>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</si>
  <si>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</si>
  <si>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</si>
  <si>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</si>
  <si>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</si>
  <si>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</si>
  <si>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</si>
  <si>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</si>
  <si>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</si>
  <si>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</si>
  <si>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</si>
  <si>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</si>
  <si>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</si>
  <si>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</si>
  <si>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</si>
  <si>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</si>
  <si>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</si>
  <si>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</si>
  <si>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</si>
  <si>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</si>
  <si>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</si>
  <si>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</si>
  <si>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</si>
  <si>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</si>
  <si>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</si>
  <si>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</si>
  <si>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</si>
  <si>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</si>
  <si>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</si>
  <si>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</si>
  <si>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</si>
  <si>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</si>
  <si>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</si>
  <si>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</si>
  <si>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</si>
  <si>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</si>
  <si>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</si>
  <si>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</si>
  <si>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</si>
  <si>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</si>
  <si>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</si>
  <si>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</si>
  <si>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</si>
  <si>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</si>
  <si>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</si>
  <si>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</si>
  <si>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</si>
  <si>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</si>
  <si>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</si>
  <si>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</si>
  <si>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</si>
  <si>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</si>
  <si>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</si>
  <si>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</si>
  <si>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</si>
  <si>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</si>
  <si>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</si>
  <si>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</si>
  <si>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</si>
  <si>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</si>
  <si>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</si>
  <si>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</si>
  <si>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</si>
  <si>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</si>
  <si>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</si>
  <si>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</si>
  <si>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</si>
  <si>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</si>
  <si>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</si>
  <si>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</si>
  <si>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</si>
  <si>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</si>
  <si>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</si>
  <si>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</si>
  <si>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</si>
  <si>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</si>
  <si>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</si>
  <si>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</si>
  <si>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</si>
  <si>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</si>
  <si>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</si>
  <si>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</si>
  <si>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</si>
  <si>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</si>
  <si>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</si>
  <si>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</si>
  <si>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</si>
  <si>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</si>
  <si>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</si>
  <si>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</si>
  <si>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</si>
  <si>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</si>
  <si>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</si>
  <si>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</si>
  <si>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</si>
  <si>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</si>
  <si>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</si>
  <si>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</si>
  <si>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</si>
  <si>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</si>
  <si>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</si>
  <si>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</si>
  <si>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</si>
  <si>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</si>
  <si>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</si>
  <si>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</si>
  <si>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</si>
  <si>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</si>
  <si>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</si>
  <si>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</si>
  <si>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</si>
  <si>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</si>
  <si>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</si>
  <si>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</si>
  <si>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</si>
  <si>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</si>
  <si>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</si>
  <si>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</si>
  <si>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</si>
  <si>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</si>
  <si>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</si>
  <si>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</si>
  <si>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</si>
  <si>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</si>
  <si>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</si>
  <si>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</si>
  <si>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</si>
  <si>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</si>
  <si>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</si>
  <si>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</si>
  <si>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</si>
  <si>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</si>
  <si>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</si>
  <si>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</si>
  <si>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</si>
  <si>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</si>
  <si>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</si>
  <si>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</si>
  <si>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</si>
  <si>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</si>
  <si>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</si>
  <si>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</si>
  <si>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</si>
  <si>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</si>
  <si>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</si>
  <si>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</si>
  <si>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</si>
  <si>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</si>
  <si>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</si>
  <si>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</si>
  <si>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</si>
  <si>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</si>
  <si>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</si>
  <si>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</si>
  <si>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</si>
  <si>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</si>
  <si>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</si>
  <si>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</si>
  <si>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</si>
  <si>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</si>
  <si>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</si>
  <si>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</si>
  <si>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</si>
  <si>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</si>
  <si>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</si>
  <si>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</si>
  <si>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</si>
  <si>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</si>
  <si>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</si>
  <si>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</si>
  <si>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</si>
  <si>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</si>
  <si>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</si>
  <si>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</si>
  <si>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</si>
  <si>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</si>
  <si>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</si>
  <si>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</si>
  <si>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</si>
  <si>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</si>
  <si>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</si>
  <si>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</si>
  <si>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</si>
  <si>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</si>
  <si>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</si>
  <si>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</si>
  <si>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</si>
  <si>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</si>
  <si>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</si>
  <si>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</si>
  <si>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</si>
  <si>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</si>
  <si>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</si>
  <si>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</si>
  <si>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</si>
  <si>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</si>
  <si>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</si>
  <si>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</si>
  <si>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</si>
  <si>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</si>
  <si>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</si>
  <si>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</si>
  <si>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</si>
  <si>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</si>
  <si>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</si>
  <si>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</si>
  <si>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</si>
  <si>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</si>
  <si>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</si>
  <si>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</si>
  <si>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</si>
  <si>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</si>
  <si>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</si>
  <si>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</si>
  <si>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</si>
  <si>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</si>
  <si>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</si>
  <si>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</si>
  <si>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</si>
  <si>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</si>
  <si>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</si>
  <si>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</si>
  <si>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</si>
  <si>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</si>
  <si>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</si>
  <si>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</si>
  <si>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</si>
  <si>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</si>
  <si>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</si>
  <si>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</si>
  <si>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</si>
  <si>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</si>
  <si>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</si>
  <si>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</si>
  <si>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</si>
  <si>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</si>
  <si>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</si>
  <si>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</si>
  <si>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</si>
  <si>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</si>
  <si>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</si>
  <si>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</si>
  <si>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</si>
  <si>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</si>
  <si>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</si>
  <si>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</si>
  <si>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</si>
  <si>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</si>
  <si>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</si>
  <si>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</si>
  <si>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</si>
  <si>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</si>
  <si>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</si>
  <si>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</si>
  <si>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</si>
  <si>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</si>
  <si>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</si>
  <si>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</si>
  <si>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</si>
  <si>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</si>
  <si>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</si>
  <si>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</si>
  <si>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</si>
  <si>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</si>
  <si>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</si>
  <si>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</si>
  <si>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</si>
  <si>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</si>
  <si>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</si>
  <si>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</si>
  <si>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</si>
  <si>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</si>
  <si>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</si>
  <si>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</si>
  <si>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</si>
  <si>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</si>
  <si>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</si>
  <si>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</si>
  <si>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</si>
  <si>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</si>
  <si>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</si>
  <si>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</si>
  <si>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</si>
  <si>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</si>
  <si>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</si>
  <si>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</si>
  <si>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</si>
  <si>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</si>
  <si>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</si>
  <si>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</si>
  <si>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</si>
  <si>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</si>
  <si>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</si>
  <si>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</si>
  <si>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</si>
  <si>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</si>
  <si>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</si>
  <si>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</si>
  <si>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</si>
  <si>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</si>
  <si>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</si>
  <si>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</si>
  <si>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</si>
  <si>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</si>
  <si>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</si>
  <si>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</si>
  <si>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</si>
  <si>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</si>
  <si>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</si>
  <si>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</si>
  <si>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</si>
  <si>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</si>
  <si>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</si>
  <si>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</si>
  <si>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</si>
  <si>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</si>
  <si>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</si>
  <si>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</si>
  <si>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</si>
  <si>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</si>
  <si>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</si>
  <si>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</si>
  <si>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</si>
  <si>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</si>
  <si>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</si>
  <si>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</si>
  <si>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</si>
  <si>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</si>
  <si>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</si>
  <si>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</si>
  <si>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</si>
  <si>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</si>
  <si>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</si>
  <si>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</si>
  <si>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</si>
  <si>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</si>
  <si>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</si>
  <si>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</si>
  <si>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</si>
  <si>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</si>
  <si>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</si>
  <si>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</si>
  <si>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</si>
  <si>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</si>
  <si>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</si>
  <si>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</si>
  <si>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</si>
  <si>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</si>
  <si>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</si>
  <si>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</si>
  <si>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</si>
  <si>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</si>
  <si>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</si>
  <si>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</si>
  <si>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</si>
  <si>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</si>
  <si>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</si>
  <si>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</si>
  <si>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</si>
  <si>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</si>
  <si>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</si>
  <si>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</si>
  <si>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</si>
  <si>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</si>
  <si>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</si>
  <si>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</si>
  <si>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</si>
  <si>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</si>
  <si>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</si>
  <si>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</si>
  <si>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</si>
  <si>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</si>
  <si>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</si>
  <si>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</si>
  <si>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</si>
  <si>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</si>
  <si>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</si>
  <si>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</si>
  <si>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</si>
  <si>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</si>
  <si>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</si>
  <si>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</si>
  <si>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</si>
  <si>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</si>
  <si>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</si>
  <si>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</si>
  <si>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</si>
  <si>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</si>
  <si>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</si>
  <si>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</si>
  <si>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</si>
  <si>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</si>
  <si>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</si>
  <si>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</si>
  <si>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</si>
  <si>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</si>
  <si>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</si>
  <si>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</si>
  <si>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</si>
  <si>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</si>
  <si>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</si>
  <si>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</si>
  <si>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</si>
  <si>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</si>
  <si>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</si>
  <si>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</si>
  <si>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</si>
  <si>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</si>
  <si>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</si>
  <si>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</si>
  <si>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</si>
  <si>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</si>
  <si>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</si>
  <si>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</si>
  <si>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</si>
  <si>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</si>
  <si>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</si>
  <si>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</si>
  <si>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</si>
  <si>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</si>
  <si>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</si>
  <si>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</si>
  <si>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</si>
  <si>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</si>
  <si>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</si>
  <si>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</si>
  <si>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</si>
  <si>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</si>
  <si>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</si>
  <si>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</si>
  <si>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</si>
  <si>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</si>
  <si>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</si>
  <si>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</si>
  <si>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</si>
  <si>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</si>
  <si>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</si>
  <si>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</si>
  <si>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</si>
  <si>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</si>
  <si>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</si>
  <si>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</si>
  <si>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</si>
  <si>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</si>
  <si>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</si>
  <si>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</si>
  <si>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</si>
  <si>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</si>
  <si>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</si>
  <si>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</si>
  <si>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</si>
  <si>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</si>
  <si>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</si>
  <si>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</si>
  <si>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</si>
  <si>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</si>
  <si>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</si>
  <si>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</si>
  <si>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</si>
  <si>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</si>
  <si>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</si>
  <si>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</si>
  <si>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</si>
  <si>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</si>
  <si>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</si>
  <si>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</si>
  <si>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</si>
  <si>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</si>
  <si>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</si>
  <si>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</si>
  <si>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</si>
  <si>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</si>
  <si>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</si>
  <si>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</si>
  <si>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</si>
  <si>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</si>
  <si>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</si>
  <si>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</si>
  <si>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</si>
  <si>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</si>
  <si>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</si>
  <si>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</si>
  <si>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</si>
  <si>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</si>
  <si>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</si>
  <si>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</si>
  <si>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</si>
  <si>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</si>
  <si>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</si>
  <si>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</si>
  <si>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</si>
  <si>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</si>
  <si>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</si>
  <si>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</si>
  <si>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</si>
  <si>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</si>
  <si>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</si>
  <si>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</si>
  <si>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</si>
  <si>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</si>
  <si>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</si>
  <si>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</si>
  <si>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</si>
  <si>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</si>
  <si>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</si>
  <si>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</si>
  <si>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</si>
  <si>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</si>
  <si>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</si>
  <si>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</si>
  <si>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</si>
  <si>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</si>
  <si>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</si>
  <si>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</si>
  <si>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</si>
  <si>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</si>
  <si>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</si>
  <si>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</si>
  <si>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</si>
  <si>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</si>
  <si>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</si>
  <si>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</si>
  <si>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</si>
  <si>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</si>
  <si>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</si>
  <si>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</si>
  <si>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</si>
  <si>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</si>
  <si>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</si>
  <si>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</si>
  <si>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</si>
  <si>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</si>
  <si>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</si>
  <si>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</si>
  <si>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</si>
  <si>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</si>
  <si>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</si>
  <si>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</si>
  <si>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</si>
  <si>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</si>
  <si>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</si>
  <si>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</si>
  <si>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</si>
  <si>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</si>
  <si>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</si>
  <si>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</si>
  <si>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</si>
  <si>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</si>
  <si>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</si>
  <si>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</si>
  <si>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</si>
  <si>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</si>
  <si>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</si>
  <si>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</si>
  <si>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</si>
  <si>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</si>
  <si>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</si>
  <si>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</si>
  <si>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</si>
  <si>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</si>
  <si>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</si>
  <si>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</si>
  <si>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</si>
  <si>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</si>
  <si>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</si>
  <si>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</si>
  <si>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</si>
  <si>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</si>
  <si>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</si>
  <si>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</si>
  <si>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</si>
  <si>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</si>
  <si>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</si>
  <si>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</si>
  <si>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</si>
  <si>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</si>
  <si>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</si>
  <si>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</si>
  <si>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</si>
  <si>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</si>
  <si>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</si>
  <si>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</si>
  <si>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</si>
  <si>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</si>
  <si>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</si>
  <si>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</si>
  <si>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</si>
  <si>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</si>
  <si>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</si>
  <si>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</si>
  <si>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</si>
  <si>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</si>
  <si>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</si>
  <si>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</si>
  <si>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</si>
  <si>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</si>
  <si>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</si>
  <si>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</si>
  <si>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</si>
  <si>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</si>
  <si>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</si>
  <si>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</si>
  <si>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</si>
  <si>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</si>
  <si>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</si>
  <si>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</si>
  <si>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</si>
  <si>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</si>
  <si>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</si>
  <si>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</si>
  <si>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</si>
  <si>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</si>
  <si>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</si>
  <si>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</si>
  <si>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</si>
  <si>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</si>
  <si>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</si>
  <si>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</si>
  <si>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</si>
  <si>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</si>
  <si>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</si>
  <si>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</si>
  <si>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</si>
  <si>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</si>
  <si>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</si>
  <si>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</si>
  <si>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</si>
  <si>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</si>
  <si>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</si>
  <si>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</si>
  <si>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</si>
  <si>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</si>
  <si>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</si>
  <si>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</si>
  <si>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</si>
  <si>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</si>
  <si>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</si>
  <si>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</si>
  <si>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</si>
  <si>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</si>
  <si>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</si>
  <si>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</si>
  <si>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</si>
  <si>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</si>
  <si>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</si>
  <si>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</si>
  <si>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</si>
  <si>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</si>
  <si>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</si>
  <si>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</si>
  <si>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</si>
  <si>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</si>
  <si>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</si>
  <si>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</si>
  <si>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</si>
  <si>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</si>
  <si>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</si>
  <si>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</si>
  <si>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</si>
  <si>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</si>
  <si>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</si>
  <si>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</si>
  <si>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</si>
  <si>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</si>
  <si>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</si>
  <si>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</si>
  <si>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</si>
  <si>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</si>
  <si>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</si>
  <si>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</si>
  <si>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</si>
  <si>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</si>
  <si>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</si>
  <si>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</si>
  <si>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</si>
  <si>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</si>
  <si>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</si>
  <si>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</si>
  <si>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</si>
  <si>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</si>
  <si>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</si>
  <si>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</si>
  <si>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</si>
  <si>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</si>
  <si>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</si>
  <si>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</si>
  <si>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</si>
  <si>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</si>
  <si>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</si>
  <si>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</si>
  <si>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</si>
  <si>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</si>
  <si>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</si>
  <si>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</si>
  <si>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</si>
  <si>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</si>
  <si>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</si>
  <si>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</si>
  <si>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</si>
  <si>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</si>
  <si>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</si>
  <si>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</si>
  <si>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</si>
  <si>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</si>
  <si>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</si>
  <si>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</si>
  <si>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</si>
  <si>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</si>
  <si>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</si>
  <si>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</si>
  <si>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</si>
  <si>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</si>
  <si>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</si>
  <si>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</si>
  <si>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</si>
  <si>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</si>
  <si>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</si>
  <si>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</si>
  <si>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</si>
  <si>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</si>
  <si>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</si>
  <si>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</si>
  <si>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</si>
  <si>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</si>
  <si>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</si>
  <si>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</si>
  <si>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</si>
  <si>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</si>
  <si>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</si>
  <si>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</si>
  <si>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</si>
  <si>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</si>
  <si>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</si>
  <si>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</si>
  <si>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</si>
  <si>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</si>
  <si>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</si>
  <si>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</si>
  <si>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</si>
  <si>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</si>
  <si>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</si>
  <si>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</si>
  <si>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</si>
  <si>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</si>
  <si>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</si>
  <si>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</si>
  <si>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</si>
  <si>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</si>
  <si>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</si>
  <si>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</si>
  <si>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</si>
  <si>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</si>
  <si>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</si>
  <si>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</si>
  <si>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</si>
  <si>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</si>
  <si>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</si>
  <si>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</si>
  <si>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</si>
  <si>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</si>
  <si>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</si>
  <si>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</si>
  <si>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</si>
  <si>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</si>
  <si>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</si>
  <si>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</si>
  <si>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</si>
  <si>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</si>
  <si>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</si>
  <si>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</si>
  <si>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</si>
  <si>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</si>
  <si>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</si>
  <si>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</si>
  <si>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</si>
  <si>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</si>
  <si>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</si>
  <si>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</si>
  <si>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</si>
  <si>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</si>
  <si>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</si>
  <si>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</si>
  <si>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</si>
  <si>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</si>
  <si>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</si>
  <si>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</si>
  <si>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</si>
  <si>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</si>
  <si>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</si>
  <si>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</si>
  <si>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</si>
  <si>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</si>
  <si>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</si>
  <si>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</si>
  <si>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</si>
  <si>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</si>
  <si>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</si>
  <si>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</si>
  <si>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</si>
  <si>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</si>
  <si>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</si>
  <si>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</si>
  <si>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</si>
  <si>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</si>
  <si>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</si>
  <si>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</si>
  <si>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</si>
  <si>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</si>
  <si>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</si>
  <si>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</si>
  <si>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</si>
  <si>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</si>
  <si>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</si>
  <si>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</si>
  <si>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</si>
  <si>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</si>
  <si>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</si>
  <si>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</si>
  <si>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</si>
  <si>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</si>
  <si>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</si>
  <si>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</si>
  <si>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</si>
  <si>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</si>
  <si>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</si>
  <si>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</si>
  <si>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</si>
  <si>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</si>
  <si>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</si>
  <si>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</si>
  <si>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</si>
  <si>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</si>
  <si>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</si>
  <si>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</si>
  <si>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</si>
  <si>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</si>
  <si>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</si>
  <si>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</si>
  <si>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</si>
  <si>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</si>
  <si>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</si>
  <si>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</si>
  <si>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</si>
  <si>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</si>
  <si>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</si>
  <si>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</si>
  <si>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</si>
  <si>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</si>
  <si>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</si>
  <si>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</si>
  <si>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</si>
  <si>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</si>
  <si>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</si>
  <si>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</si>
  <si>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</si>
  <si>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</si>
  <si>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</si>
  <si>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</si>
  <si>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</si>
  <si>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</si>
  <si>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</si>
  <si>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</si>
  <si>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</si>
  <si>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</si>
  <si>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</si>
  <si>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</si>
  <si>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</si>
  <si>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</si>
  <si>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</si>
  <si>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</si>
  <si>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</si>
  <si>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</si>
  <si>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</si>
  <si>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</si>
  <si>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</si>
  <si>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</si>
  <si>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</si>
  <si>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</si>
  <si>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</si>
  <si>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</si>
  <si>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</si>
  <si>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</si>
  <si>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</si>
  <si>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</si>
  <si>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</si>
  <si>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</si>
  <si>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</si>
  <si>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</si>
  <si>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</si>
  <si>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</si>
  <si>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</si>
  <si>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</si>
  <si>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</si>
  <si>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</si>
  <si>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</si>
  <si>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</si>
  <si>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</si>
  <si>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</si>
  <si>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</si>
  <si>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</si>
  <si>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</si>
  <si>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</si>
  <si>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</si>
  <si>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</si>
  <si>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</si>
  <si>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</si>
  <si>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</si>
  <si>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</si>
  <si>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</si>
  <si>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</si>
  <si>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</si>
  <si>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</si>
  <si>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</si>
  <si>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</si>
  <si>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</si>
  <si>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</si>
  <si>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</si>
  <si>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</si>
  <si>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</si>
  <si>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</si>
  <si>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</si>
  <si>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</si>
  <si>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</si>
  <si>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</si>
  <si>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</si>
  <si>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</si>
  <si>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</si>
  <si>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</si>
  <si>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</si>
  <si>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</si>
  <si>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</si>
  <si>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</si>
  <si>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</si>
  <si>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</si>
  <si>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</si>
  <si>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</si>
  <si>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</si>
  <si>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</si>
  <si>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</si>
  <si>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</si>
  <si>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</si>
  <si>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</si>
  <si>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</si>
  <si>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</si>
  <si>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</si>
  <si>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</si>
  <si>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</si>
  <si>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</si>
  <si>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</si>
  <si>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</si>
  <si>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</si>
  <si>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</si>
  <si>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</si>
  <si>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</si>
  <si>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</si>
  <si>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</si>
  <si>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</si>
  <si>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</si>
  <si>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</si>
  <si>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</si>
  <si>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</si>
  <si>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</si>
  <si>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</si>
  <si>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</si>
  <si>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</si>
  <si>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</si>
  <si>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</si>
  <si>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</si>
  <si>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</si>
  <si>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</si>
  <si>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</si>
  <si>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</si>
  <si>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</si>
  <si>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</si>
  <si>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</si>
  <si>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</si>
  <si>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</si>
  <si>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</si>
  <si>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</si>
  <si>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</si>
  <si>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</si>
  <si>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</si>
  <si>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</si>
  <si>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</si>
  <si>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</si>
  <si>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</si>
  <si>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</si>
  <si>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</si>
  <si>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</si>
  <si>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</si>
  <si>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</si>
  <si>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</si>
  <si>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</si>
  <si>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</si>
  <si>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</si>
  <si>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</si>
  <si>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</si>
  <si>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</si>
  <si>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</si>
  <si>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</si>
  <si>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</si>
  <si>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</si>
  <si>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</si>
  <si>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</si>
  <si>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</si>
  <si>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</si>
  <si>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</si>
  <si>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</si>
  <si>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</si>
  <si>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</si>
  <si>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</si>
  <si>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</si>
  <si>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</si>
  <si>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</si>
  <si>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</si>
  <si>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</si>
  <si>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</si>
  <si>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</si>
  <si>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</si>
  <si>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</si>
  <si>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</si>
  <si>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</si>
  <si>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</si>
  <si>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</si>
  <si>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</si>
  <si>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</si>
  <si>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</si>
  <si>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</si>
  <si>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</si>
  <si>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</si>
  <si>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</si>
  <si>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</si>
  <si>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</si>
  <si>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</si>
  <si>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</si>
  <si>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</si>
  <si>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</si>
  <si>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</si>
  <si>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</si>
  <si>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</si>
  <si>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</si>
  <si>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</si>
  <si>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</si>
  <si>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</si>
  <si>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</si>
  <si>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</si>
  <si>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</si>
  <si>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</si>
  <si>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</si>
  <si>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</si>
  <si>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</si>
  <si>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</si>
  <si>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</si>
  <si>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</si>
  <si>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</si>
  <si>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</si>
  <si>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</si>
  <si>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</si>
  <si>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</si>
  <si>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</si>
  <si>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</si>
  <si>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</si>
  <si>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</si>
  <si>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</si>
  <si>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</si>
  <si>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</si>
  <si>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</si>
  <si>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</si>
  <si>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</si>
  <si>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</si>
  <si>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</si>
  <si>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</si>
  <si>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</si>
  <si>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</si>
  <si>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</si>
  <si>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</si>
  <si>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</si>
  <si>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</si>
  <si>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</si>
  <si>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</si>
  <si>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</si>
  <si>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</si>
  <si>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</si>
  <si>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</si>
  <si>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</si>
  <si>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</si>
  <si>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</si>
  <si>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</si>
  <si>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</si>
  <si>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</si>
  <si>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</si>
  <si>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</si>
  <si>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</si>
  <si>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</si>
  <si>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</si>
  <si>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</si>
  <si>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</si>
  <si>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</si>
  <si>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</si>
  <si>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</si>
  <si>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</si>
  <si>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</si>
  <si>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</si>
  <si>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</si>
  <si>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</si>
  <si>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</si>
  <si>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</si>
  <si>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</si>
  <si>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</si>
  <si>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</si>
  <si>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</si>
  <si>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</si>
  <si>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</si>
  <si>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</si>
  <si>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</si>
  <si>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</si>
  <si>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</si>
  <si>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</si>
  <si>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</si>
  <si>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</si>
  <si>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</si>
  <si>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</si>
  <si>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</si>
  <si>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</si>
  <si>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</si>
  <si>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</si>
  <si>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</si>
  <si>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</si>
  <si>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</si>
  <si>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</si>
  <si>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</si>
  <si>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</si>
  <si>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</si>
  <si>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</si>
  <si>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</si>
  <si>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</si>
  <si>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</si>
  <si>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</si>
  <si>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</si>
  <si>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</si>
  <si>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</si>
  <si>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</si>
  <si>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</si>
  <si>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</si>
  <si>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</si>
  <si>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</si>
  <si>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</si>
  <si>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</si>
  <si>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</si>
  <si>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</si>
  <si>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</si>
  <si>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</si>
  <si>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</si>
  <si>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</si>
  <si>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</si>
  <si>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</si>
  <si>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</si>
  <si>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</si>
  <si>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</si>
  <si>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</si>
  <si>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</si>
  <si>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</si>
  <si>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</si>
  <si>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</si>
  <si>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</si>
  <si>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</si>
  <si>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</si>
  <si>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</si>
  <si>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</si>
  <si>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</si>
  <si>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</si>
  <si>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</si>
  <si>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</si>
  <si>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</si>
  <si>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</si>
  <si>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</si>
  <si>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</si>
  <si>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</si>
  <si>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</si>
  <si>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</si>
  <si>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</si>
  <si>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</si>
  <si>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</si>
  <si>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</si>
  <si>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</si>
  <si>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</si>
  <si>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</si>
  <si>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</si>
  <si>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</si>
  <si>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</si>
  <si>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</si>
  <si>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</si>
  <si>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</si>
  <si>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</si>
  <si>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</si>
  <si>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</si>
  <si>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</si>
  <si>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</si>
  <si>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</si>
  <si>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</si>
  <si>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</si>
  <si>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</si>
  <si>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</si>
  <si>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</si>
  <si>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</si>
  <si>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</si>
  <si>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</si>
  <si>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</si>
  <si>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</si>
  <si>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</si>
  <si>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</si>
  <si>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</si>
  <si>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</si>
  <si>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</si>
  <si>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</si>
  <si>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</si>
  <si>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</si>
  <si>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</si>
  <si>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</si>
  <si>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</si>
  <si>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</si>
  <si>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</si>
  <si>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</si>
  <si>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</si>
  <si>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</si>
  <si>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</si>
  <si>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</si>
  <si>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</si>
  <si>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</si>
  <si>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</si>
  <si>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</si>
  <si>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</si>
  <si>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</si>
  <si>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</si>
  <si>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</si>
  <si>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</si>
  <si>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</si>
  <si>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</si>
  <si>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</si>
  <si>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</si>
  <si>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</si>
  <si>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</si>
  <si>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</si>
  <si>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</si>
  <si>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</si>
  <si>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</si>
  <si>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</si>
  <si>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</si>
  <si>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</si>
  <si>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</si>
  <si>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</si>
  <si>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</si>
  <si>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</si>
  <si>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</si>
  <si>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</si>
  <si>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</si>
  <si>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</si>
  <si>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</si>
  <si>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</si>
  <si>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</si>
  <si>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</si>
  <si>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</si>
  <si>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</si>
  <si>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</si>
  <si>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</si>
  <si>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</si>
  <si>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</si>
  <si>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</si>
  <si>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</si>
  <si>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</si>
  <si>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</si>
  <si>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</si>
  <si>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</si>
  <si>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</si>
  <si>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</si>
  <si>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</si>
  <si>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</si>
  <si>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</si>
  <si>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</si>
  <si>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</si>
  <si>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</si>
  <si>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</si>
  <si>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</si>
  <si>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</si>
  <si>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</si>
  <si>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</si>
  <si>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</si>
  <si>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</si>
  <si>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</si>
  <si>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</si>
  <si>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</si>
  <si>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</si>
  <si>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</si>
  <si>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</si>
  <si>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</si>
  <si>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</si>
  <si>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</si>
  <si>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</si>
  <si>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</si>
  <si>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</si>
  <si>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</si>
  <si>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</si>
  <si>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</si>
  <si>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</si>
  <si>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</si>
  <si>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</si>
  <si>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</si>
  <si>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</si>
  <si>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</si>
  <si>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</si>
  <si>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</si>
  <si>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</si>
  <si>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</si>
  <si>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</si>
  <si>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</si>
  <si>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</si>
  <si>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</si>
  <si>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</si>
  <si>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</si>
  <si>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</si>
  <si>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</si>
  <si>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</si>
  <si>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</si>
  <si>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</si>
  <si>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</si>
  <si>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</si>
  <si>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</si>
  <si>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</si>
  <si>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</si>
  <si>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</si>
  <si>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</si>
  <si>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</si>
  <si>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</si>
  <si>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</si>
  <si>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</si>
  <si>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</si>
  <si>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</si>
  <si>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</si>
  <si>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</si>
  <si>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</si>
  <si>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</si>
  <si>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</si>
  <si>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</si>
  <si>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</si>
  <si>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</si>
  <si>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</si>
  <si>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</si>
  <si>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</si>
  <si>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</si>
  <si>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</si>
  <si>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</si>
  <si>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</si>
  <si>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</si>
  <si>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</si>
  <si>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</si>
  <si>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</si>
  <si>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</si>
  <si>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</si>
  <si>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</si>
  <si>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</si>
  <si>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</si>
  <si>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</si>
  <si>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</si>
  <si>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</si>
  <si>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</si>
  <si>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</si>
  <si>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</si>
  <si>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</si>
  <si>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</si>
  <si>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</si>
  <si>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</si>
  <si>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</si>
  <si>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</si>
  <si>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</si>
  <si>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</si>
  <si>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</si>
  <si>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</si>
  <si>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</si>
  <si>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</si>
  <si>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</si>
  <si>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</si>
  <si>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</si>
  <si>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</si>
  <si>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</si>
  <si>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</si>
  <si>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</si>
  <si>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</si>
  <si>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</si>
  <si>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</si>
  <si>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</si>
  <si>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</si>
  <si>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</si>
  <si>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</si>
  <si>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</si>
  <si>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</si>
  <si>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</si>
  <si>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</si>
  <si>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</si>
  <si>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</si>
  <si>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</si>
  <si>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</si>
  <si>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</si>
  <si>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</si>
  <si>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</si>
  <si>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</si>
  <si>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</si>
  <si>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</si>
  <si>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</si>
  <si>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</si>
  <si>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</si>
  <si>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</si>
  <si>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</si>
  <si>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</si>
  <si>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</si>
  <si>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</si>
  <si>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</si>
  <si>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</si>
  <si>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</si>
  <si>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</si>
  <si>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</si>
  <si>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</si>
  <si>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</si>
  <si>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</si>
  <si>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</si>
  <si>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</si>
  <si>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</si>
  <si>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</si>
  <si>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</si>
  <si>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</si>
  <si>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</si>
  <si>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</si>
  <si>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</si>
  <si>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</si>
  <si>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</si>
  <si>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</si>
  <si>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</si>
  <si>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</si>
  <si>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</si>
  <si>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</si>
  <si>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</si>
  <si>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</si>
  <si>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</si>
  <si>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</si>
  <si>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</si>
  <si>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</si>
  <si>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</si>
  <si>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</si>
  <si>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</si>
  <si>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</si>
  <si>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</si>
  <si>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</si>
  <si>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</si>
  <si>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</si>
  <si>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</si>
  <si>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</si>
  <si>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</si>
  <si>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</si>
  <si>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</si>
  <si>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</si>
  <si>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</si>
  <si>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</si>
  <si>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</si>
  <si>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</si>
  <si>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</si>
  <si>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</si>
  <si>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</si>
  <si>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</si>
  <si>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</si>
  <si>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</si>
  <si>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</si>
  <si>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</si>
  <si>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</si>
  <si>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</si>
  <si>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</si>
  <si>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</si>
  <si>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</si>
  <si>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</si>
  <si>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</si>
  <si>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</si>
  <si>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</si>
  <si>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</si>
  <si>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</si>
  <si>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</si>
  <si>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</si>
  <si>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</si>
  <si>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</si>
  <si>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</si>
  <si>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</si>
  <si>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</si>
  <si>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</si>
  <si>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</si>
  <si>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</si>
  <si>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</si>
  <si>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</si>
  <si>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</si>
  <si>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</si>
  <si>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</si>
  <si>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</si>
  <si>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</si>
  <si>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</si>
  <si>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</si>
  <si>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</si>
  <si>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</si>
  <si>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</si>
  <si>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</si>
  <si>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</si>
  <si>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</si>
  <si>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</si>
  <si>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</si>
  <si>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</si>
  <si>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</si>
  <si>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</si>
  <si>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</si>
  <si>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</si>
  <si>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</si>
  <si>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</si>
  <si>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</si>
  <si>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</si>
  <si>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</si>
  <si>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</si>
  <si>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</si>
  <si>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</si>
  <si>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</si>
  <si>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</si>
  <si>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</si>
  <si>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</si>
  <si>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</si>
  <si>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</si>
  <si>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</si>
  <si>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</si>
  <si>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</si>
  <si>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</si>
  <si>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</si>
  <si>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</si>
  <si>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</si>
  <si>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</si>
  <si>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</si>
  <si>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</si>
  <si>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</si>
  <si>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</si>
  <si>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</si>
  <si>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</si>
  <si>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</si>
  <si>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</si>
  <si>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</si>
  <si>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</si>
  <si>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</si>
  <si>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</si>
  <si>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</si>
  <si>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</si>
  <si>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</si>
  <si>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</si>
  <si>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</si>
  <si>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</si>
  <si>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</si>
  <si>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</si>
  <si>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</si>
  <si>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</si>
  <si>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</si>
  <si>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</si>
  <si>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</si>
  <si>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</si>
  <si>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</si>
  <si>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</si>
  <si>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</si>
  <si>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</si>
  <si>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</si>
  <si>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</si>
  <si>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</si>
  <si>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</si>
  <si>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</si>
  <si>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</si>
  <si>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</si>
  <si>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</si>
  <si>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</si>
  <si>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</si>
  <si>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</si>
  <si>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</si>
  <si>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</si>
  <si>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</si>
  <si>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</si>
  <si>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</si>
  <si>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</si>
  <si>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</si>
  <si>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</si>
  <si>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</si>
  <si>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</si>
  <si>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</si>
  <si>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</si>
  <si>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</si>
  <si>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</si>
  <si>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</si>
  <si>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</si>
  <si>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</si>
  <si>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</si>
  <si>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</si>
  <si>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</si>
  <si>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</si>
  <si>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</si>
  <si>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</si>
  <si>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</si>
  <si>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</si>
  <si>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</si>
  <si>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</si>
  <si>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</si>
  <si>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</si>
  <si>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</si>
  <si>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</si>
  <si>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</si>
  <si>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</si>
  <si>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</si>
  <si>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</si>
  <si>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</si>
  <si>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</si>
  <si>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</si>
  <si>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</si>
  <si>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</si>
  <si>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</si>
  <si>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</si>
  <si>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</si>
  <si>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</si>
  <si>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</si>
  <si>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</si>
  <si>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</si>
  <si>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</si>
  <si>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</si>
  <si>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</si>
  <si>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</si>
  <si>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</si>
  <si>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</si>
  <si>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</si>
  <si>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</si>
  <si>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</si>
  <si>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</si>
  <si>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</si>
  <si>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</si>
  <si>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</si>
  <si>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</si>
  <si>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</si>
  <si>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</si>
  <si>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</si>
  <si>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</si>
  <si>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</si>
  <si>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</si>
  <si>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</si>
  <si>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</si>
  <si>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</si>
  <si>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</si>
  <si>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</si>
  <si>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</si>
  <si>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</si>
  <si>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</si>
  <si>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</si>
  <si>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</si>
  <si>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</si>
  <si>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</si>
  <si>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</si>
  <si>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</si>
  <si>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</si>
  <si>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</si>
  <si>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</si>
  <si>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</si>
  <si>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</si>
  <si>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</si>
  <si>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</si>
  <si>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</si>
  <si>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</si>
  <si>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</si>
  <si>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</si>
  <si>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</si>
  <si>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</si>
  <si>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</si>
  <si>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</si>
  <si>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</si>
  <si>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</si>
  <si>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</si>
  <si>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</si>
  <si>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</si>
  <si>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</si>
  <si>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</si>
  <si>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</si>
  <si>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</si>
  <si>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</si>
  <si>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</si>
  <si>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</si>
  <si>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</si>
  <si>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</si>
  <si>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</si>
  <si>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</si>
  <si>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</si>
  <si>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</si>
  <si>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</si>
  <si>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</si>
  <si>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</si>
  <si>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</si>
  <si>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</si>
  <si>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</si>
  <si>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</si>
  <si>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</si>
  <si>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</si>
  <si>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</si>
  <si>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</si>
  <si>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</si>
  <si>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</si>
  <si>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</si>
  <si>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</si>
  <si>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</si>
  <si>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</si>
  <si>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</si>
  <si>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</si>
  <si>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</si>
  <si>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</si>
  <si>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</si>
  <si>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</si>
  <si>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</si>
  <si>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</si>
  <si>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</si>
  <si>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</si>
  <si>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</si>
  <si>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</si>
  <si>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</si>
  <si>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</si>
  <si>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</si>
  <si>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</si>
  <si>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</si>
  <si>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</si>
  <si>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</si>
  <si>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</si>
  <si>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</si>
  <si>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</si>
  <si>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</si>
  <si>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</si>
  <si>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</si>
  <si>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</si>
  <si>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</si>
  <si>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</si>
  <si>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</si>
  <si>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</si>
  <si>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</si>
  <si>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</si>
  <si>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</si>
  <si>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</si>
  <si>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</si>
  <si>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</si>
  <si>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</si>
  <si>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</si>
  <si>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</si>
  <si>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</si>
  <si>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</si>
  <si>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</si>
  <si>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</si>
  <si>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</si>
  <si>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</si>
  <si>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</si>
  <si>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</si>
  <si>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</si>
  <si>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</si>
  <si>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</si>
  <si>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</si>
  <si>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</si>
  <si>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</si>
  <si>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</si>
  <si>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</si>
  <si>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</si>
  <si>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</si>
  <si>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</si>
  <si>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</si>
  <si>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</si>
  <si>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</si>
  <si>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</si>
  <si>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</si>
  <si>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</si>
  <si>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</si>
  <si>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</si>
  <si>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</si>
  <si>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</si>
  <si>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</si>
  <si>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</si>
  <si>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</si>
  <si>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</si>
  <si>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</si>
  <si>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</si>
  <si>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</si>
  <si>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</si>
  <si>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</si>
  <si>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</si>
  <si>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</si>
  <si>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</si>
  <si>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</si>
  <si>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</si>
  <si>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</si>
  <si>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</si>
  <si>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</si>
  <si>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</si>
  <si>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</si>
  <si>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</si>
  <si>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</si>
  <si>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</si>
  <si>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</si>
  <si>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</si>
  <si>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</si>
  <si>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</si>
  <si>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</si>
  <si>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</si>
  <si>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</si>
  <si>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</si>
  <si>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</si>
  <si>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</si>
  <si>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</si>
  <si>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</si>
  <si>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</si>
  <si>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</si>
  <si>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</si>
  <si>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</si>
  <si>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</si>
  <si>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</si>
  <si>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</si>
  <si>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</si>
  <si>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</si>
  <si>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</si>
  <si>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</si>
  <si>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</si>
  <si>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</si>
  <si>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</si>
  <si>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</si>
  <si>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</si>
  <si>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</si>
  <si>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</si>
  <si>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</si>
  <si>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</si>
  <si>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</si>
  <si>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</si>
  <si>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</si>
  <si>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</si>
  <si>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</si>
  <si>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</si>
  <si>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</si>
  <si>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</si>
  <si>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</si>
  <si>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</si>
  <si>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</si>
  <si>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</si>
  <si>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</si>
  <si>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</si>
  <si>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</si>
  <si>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</si>
  <si>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</si>
  <si>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</si>
  <si>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</si>
  <si>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</si>
  <si>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</si>
  <si>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</si>
  <si>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</si>
  <si>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</si>
  <si>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</si>
  <si>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</si>
  <si>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</si>
  <si>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</si>
  <si>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</si>
  <si>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</si>
  <si>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</si>
  <si>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</si>
  <si>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</si>
  <si>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</si>
  <si>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</si>
  <si>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</si>
  <si>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</si>
  <si>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</si>
  <si>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</si>
  <si>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</si>
  <si>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</si>
  <si>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</si>
  <si>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</si>
  <si>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</si>
  <si>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</si>
  <si>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</si>
  <si>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</si>
  <si>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</si>
  <si>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</si>
  <si>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</si>
  <si>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</si>
  <si>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</si>
  <si>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</si>
  <si>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</si>
  <si>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</si>
  <si>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</si>
  <si>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</si>
  <si>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</si>
  <si>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</si>
  <si>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</si>
  <si>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</si>
  <si>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</si>
  <si>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</si>
  <si>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</si>
  <si>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</si>
  <si>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</si>
  <si>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</si>
  <si>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</si>
  <si>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</si>
  <si>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</si>
  <si>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</si>
  <si>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</si>
  <si>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</si>
  <si>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</si>
  <si>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</si>
  <si>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</si>
  <si>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</si>
  <si>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</si>
  <si>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</si>
  <si>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</si>
  <si>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</si>
  <si>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</si>
  <si>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</si>
  <si>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</si>
  <si>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</si>
  <si>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</si>
  <si>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</si>
  <si>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</si>
  <si>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</si>
  <si>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</si>
  <si>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</si>
  <si>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</si>
  <si>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</si>
  <si>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</si>
  <si>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</si>
  <si>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</si>
  <si>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</si>
  <si>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</si>
  <si>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</si>
  <si>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</si>
  <si>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</si>
  <si>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</si>
  <si>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</si>
  <si>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</si>
  <si>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</si>
  <si>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</si>
  <si>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</si>
  <si>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</si>
  <si>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</si>
  <si>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</si>
  <si>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</si>
  <si>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</si>
  <si>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</si>
  <si>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</si>
  <si>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</si>
  <si>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</si>
  <si>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</si>
  <si>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</si>
  <si>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</si>
  <si>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</si>
  <si>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</si>
  <si>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</si>
  <si>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</si>
  <si>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</si>
  <si>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</si>
  <si>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</si>
  <si>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</si>
  <si>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</si>
  <si>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</si>
  <si>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</si>
  <si>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</si>
  <si>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</si>
  <si>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</si>
  <si>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</si>
  <si>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</si>
  <si>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</si>
  <si>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</si>
  <si>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</si>
  <si>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</si>
  <si>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</si>
  <si>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</si>
  <si>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</si>
  <si>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</si>
  <si>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</si>
  <si>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</si>
  <si>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</si>
  <si>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</si>
  <si>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</si>
  <si>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</si>
  <si>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</si>
  <si>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</si>
  <si>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</si>
  <si>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</si>
  <si>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</si>
  <si>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</si>
  <si>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</si>
  <si>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</si>
  <si>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</si>
  <si>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</si>
  <si>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</si>
  <si>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</si>
  <si>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</si>
  <si>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</si>
  <si>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</si>
  <si>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</si>
  <si>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</si>
  <si>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</si>
  <si>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</si>
  <si>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</si>
  <si>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</si>
  <si>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</si>
  <si>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</si>
  <si>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</si>
  <si>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</si>
  <si>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</si>
  <si>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</si>
  <si>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</si>
  <si>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</si>
  <si>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</si>
  <si>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</si>
  <si>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</si>
  <si>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</si>
  <si>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</si>
  <si>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</si>
  <si>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</si>
  <si>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</si>
  <si>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</si>
  <si>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</si>
  <si>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</si>
  <si>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</si>
  <si>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</si>
  <si>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</si>
  <si>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</si>
  <si>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</si>
  <si>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</si>
  <si>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</si>
  <si>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</si>
  <si>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</si>
  <si>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</si>
  <si>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</si>
  <si>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</si>
  <si>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</si>
  <si>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</si>
  <si>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</si>
  <si>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</si>
  <si>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</si>
  <si>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</si>
  <si>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</si>
  <si>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</si>
  <si>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</si>
  <si>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</si>
  <si>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</si>
  <si>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</si>
  <si>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</si>
  <si>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</si>
  <si>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</si>
  <si>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</si>
  <si>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</si>
  <si>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</si>
  <si>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</si>
  <si>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</si>
  <si>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</si>
  <si>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</si>
  <si>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</si>
  <si>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</si>
  <si>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</si>
  <si>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</si>
  <si>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</si>
  <si>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</si>
  <si>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</si>
  <si>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</si>
  <si>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</si>
  <si>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</si>
  <si>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</si>
  <si>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</si>
  <si>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</si>
  <si>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</si>
  <si>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</si>
  <si>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</si>
  <si>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</si>
  <si>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</si>
  <si>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</si>
  <si>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</si>
  <si>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</si>
  <si>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</si>
  <si>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</si>
  <si>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</si>
  <si>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</si>
  <si>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</si>
  <si>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</si>
  <si>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</si>
  <si>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</si>
  <si>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</si>
  <si>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</si>
  <si>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</si>
  <si>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</si>
  <si>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</si>
  <si>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</si>
  <si>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</si>
  <si>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</si>
  <si>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</si>
  <si>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</si>
  <si>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</si>
  <si>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</si>
  <si>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</si>
  <si>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</si>
  <si>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</si>
  <si>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</si>
  <si>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</si>
  <si>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</si>
  <si>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</si>
  <si>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</si>
  <si>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</si>
  <si>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</si>
  <si>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</si>
  <si>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</si>
  <si>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</si>
  <si>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</si>
  <si>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</si>
  <si>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</si>
  <si>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</si>
  <si>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</si>
  <si>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</si>
  <si>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</si>
  <si>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</si>
  <si>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</si>
  <si>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</si>
  <si>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</si>
  <si>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</si>
  <si>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</si>
  <si>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</si>
  <si>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</si>
  <si>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</si>
  <si>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</si>
  <si>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</si>
  <si>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</si>
  <si>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</si>
  <si>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</si>
  <si>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</si>
  <si>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</si>
  <si>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</si>
  <si>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</si>
  <si>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</si>
  <si>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</si>
  <si>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</si>
  <si>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</si>
  <si>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</si>
  <si>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</si>
  <si>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</si>
  <si>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</si>
  <si>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</si>
  <si>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</si>
  <si>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</si>
  <si>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</si>
  <si>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</si>
  <si>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</si>
  <si>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</si>
  <si>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</si>
  <si>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</si>
  <si>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</si>
  <si>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</si>
  <si>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</si>
  <si>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</si>
  <si>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</si>
  <si>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</si>
  <si>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</si>
  <si>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</si>
  <si>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</si>
  <si>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</si>
  <si>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</si>
  <si>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</si>
  <si>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</si>
  <si>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</si>
  <si>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</si>
  <si>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</si>
  <si>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</si>
  <si>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</si>
  <si>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</si>
  <si>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</si>
  <si>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</si>
  <si>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</si>
  <si>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</si>
  <si>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</si>
  <si>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</si>
  <si>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</si>
  <si>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</si>
  <si>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</si>
  <si>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</si>
  <si>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</si>
  <si>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</si>
  <si>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</si>
  <si>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</si>
  <si>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</si>
  <si>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</si>
  <si>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</si>
  <si>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</si>
  <si>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</si>
  <si>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</si>
  <si>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</si>
  <si>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</si>
  <si>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</si>
  <si>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</si>
  <si>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</si>
  <si>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</si>
  <si>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</si>
  <si>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</si>
  <si>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</si>
  <si>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</si>
  <si>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</si>
  <si>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</si>
  <si>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</si>
  <si>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</si>
  <si>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</si>
  <si>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</si>
  <si>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</si>
  <si>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</si>
  <si>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</si>
  <si>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</si>
  <si>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</si>
  <si>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</si>
  <si>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</si>
  <si>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</si>
  <si>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</si>
  <si>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</si>
  <si>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</si>
  <si>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</si>
  <si>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</si>
  <si>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</si>
  <si>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</si>
  <si>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</si>
  <si>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</si>
  <si>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</si>
  <si>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</si>
  <si>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</si>
  <si>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</si>
  <si>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</si>
  <si>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</si>
  <si>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</si>
  <si>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</si>
  <si>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</si>
  <si>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</si>
  <si>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</si>
  <si>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</si>
  <si>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</si>
  <si>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</si>
  <si>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</si>
  <si>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</si>
  <si>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</si>
  <si>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</si>
  <si>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</si>
  <si>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</si>
  <si>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</si>
  <si>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</si>
  <si>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</si>
  <si>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</si>
  <si>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</si>
  <si>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</si>
  <si>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</si>
  <si>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</si>
  <si>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</si>
  <si>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</si>
  <si>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</si>
  <si>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</si>
  <si>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</si>
  <si>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</si>
  <si>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</si>
  <si>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</si>
  <si>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</si>
  <si>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</si>
  <si>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</si>
  <si>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</si>
  <si>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</si>
  <si>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</si>
  <si>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</si>
  <si>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</si>
  <si>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</si>
  <si>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</si>
  <si>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</si>
  <si>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</si>
  <si>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</si>
  <si>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</si>
  <si>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</si>
  <si>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</si>
  <si>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</si>
  <si>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</si>
  <si>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</si>
  <si>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</si>
  <si>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</si>
  <si>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</si>
  <si>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</si>
  <si>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</si>
  <si>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</si>
  <si>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</si>
  <si>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</si>
  <si>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</si>
  <si>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</si>
  <si>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</si>
  <si>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</si>
  <si>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</si>
  <si>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</si>
  <si>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</si>
  <si>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</si>
  <si>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</si>
  <si>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</si>
  <si>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</si>
  <si>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</si>
  <si>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</si>
  <si>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</si>
  <si>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</si>
  <si>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</si>
  <si>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</si>
  <si>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</si>
  <si>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</si>
  <si>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</si>
  <si>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</si>
  <si>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</si>
  <si>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</si>
  <si>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</si>
  <si>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</si>
  <si>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</si>
  <si>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</si>
  <si>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</si>
  <si>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</si>
  <si>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</si>
  <si>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</si>
  <si>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</si>
  <si>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</si>
  <si>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</si>
  <si>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</si>
  <si>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</si>
  <si>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</si>
  <si>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</si>
  <si>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</si>
  <si>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</si>
  <si>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</si>
  <si>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</si>
  <si>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</si>
  <si>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</si>
  <si>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</si>
  <si>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</si>
  <si>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</si>
  <si>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</si>
  <si>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</si>
  <si>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</si>
  <si>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</si>
  <si>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</si>
  <si>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</si>
  <si>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</si>
  <si>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</si>
  <si>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</si>
  <si>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</si>
  <si>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</si>
  <si>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</si>
  <si>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</si>
  <si>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</si>
  <si>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</si>
  <si>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</si>
  <si>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</si>
  <si>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</si>
  <si>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</si>
  <si>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</si>
  <si>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</si>
  <si>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</si>
  <si>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</si>
  <si>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</si>
  <si>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</si>
  <si>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</si>
  <si>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</si>
  <si>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</si>
  <si>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</si>
  <si>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</si>
  <si>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</si>
  <si>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</si>
  <si>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</si>
  <si>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</si>
  <si>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</si>
  <si>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</si>
  <si>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</si>
  <si>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</si>
  <si>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</si>
  <si>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</si>
  <si>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</si>
  <si>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</si>
  <si>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</si>
  <si>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</si>
  <si>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</si>
  <si>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</si>
  <si>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</si>
  <si>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</si>
  <si>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</si>
  <si>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</si>
  <si>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</si>
  <si>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</si>
  <si>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</si>
  <si>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</si>
  <si>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</si>
  <si>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</si>
  <si>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</si>
  <si>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</si>
  <si>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</si>
  <si>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</si>
  <si>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</si>
  <si>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</si>
  <si>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</si>
  <si>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</si>
  <si>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</si>
  <si>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</si>
  <si>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</si>
  <si>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</si>
  <si>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</si>
  <si>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</si>
  <si>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</si>
  <si>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</si>
  <si>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</si>
  <si>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</si>
  <si>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</si>
  <si>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</si>
  <si>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</si>
  <si>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</si>
  <si>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</si>
  <si>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</si>
  <si>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</si>
  <si>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</si>
  <si>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</si>
  <si>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</si>
  <si>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</si>
  <si>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</si>
  <si>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</si>
  <si>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</si>
  <si>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</si>
  <si>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</si>
  <si>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</si>
  <si>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</si>
  <si>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</si>
  <si>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</si>
  <si>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</si>
  <si>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</si>
  <si>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</si>
  <si>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</si>
  <si>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</si>
  <si>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</si>
  <si>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</si>
  <si>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</si>
  <si>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</si>
  <si>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</si>
  <si>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</si>
  <si>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</si>
  <si>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</si>
  <si>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</si>
  <si>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</si>
  <si>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</si>
  <si>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</si>
  <si>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</si>
  <si>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</si>
  <si>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</si>
  <si>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</si>
  <si>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</si>
  <si>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</si>
  <si>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</si>
  <si>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</si>
  <si>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</si>
  <si>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</si>
  <si>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</si>
  <si>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</si>
  <si>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</si>
  <si>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</si>
  <si>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</si>
  <si>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</si>
  <si>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</si>
  <si>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</si>
  <si>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</si>
  <si>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</si>
  <si>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</si>
  <si>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</si>
  <si>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</si>
  <si>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</si>
  <si>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</si>
  <si>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</si>
  <si>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</si>
  <si>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</si>
  <si>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</si>
  <si>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</si>
  <si>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</si>
  <si>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</si>
  <si>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</si>
  <si>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</si>
  <si>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</si>
  <si>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</si>
  <si>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</si>
  <si>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</si>
  <si>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</si>
  <si>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</si>
  <si>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</si>
  <si>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</si>
  <si>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</si>
  <si>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</si>
  <si>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</si>
  <si>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</si>
  <si>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</si>
  <si>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</si>
  <si>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</si>
  <si>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</si>
  <si>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</si>
  <si>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</si>
  <si>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</si>
  <si>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</si>
  <si>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</si>
  <si>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</si>
  <si>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</si>
  <si>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</si>
  <si>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</si>
  <si>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</si>
  <si>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</si>
  <si>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</si>
  <si>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</si>
  <si>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</si>
  <si>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</si>
  <si>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</si>
  <si>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</si>
  <si>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</si>
  <si>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</si>
  <si>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</si>
  <si>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</si>
  <si>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</si>
  <si>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</si>
  <si>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</si>
  <si>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</si>
  <si>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</si>
  <si>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</si>
  <si>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</si>
  <si>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</si>
  <si>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</si>
  <si>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</si>
  <si>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</si>
  <si>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</si>
  <si>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</si>
  <si>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</si>
  <si>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</si>
  <si>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</si>
  <si>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</si>
  <si>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</si>
  <si>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</si>
  <si>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</si>
  <si>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</si>
  <si>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</si>
  <si>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</si>
  <si>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</si>
  <si>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</si>
  <si>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</si>
  <si>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</si>
  <si>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</si>
  <si>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</si>
  <si>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</si>
  <si>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</si>
  <si>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</si>
  <si>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</si>
  <si>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</si>
  <si>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</si>
  <si>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</si>
  <si>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</si>
  <si>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</si>
  <si>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</si>
  <si>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</si>
  <si>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</si>
  <si>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</si>
  <si>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</si>
  <si>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</si>
  <si>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</si>
  <si>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</si>
  <si>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</si>
  <si>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</si>
  <si>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</si>
  <si>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</si>
  <si>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</si>
  <si>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</si>
  <si>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</si>
  <si>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</si>
  <si>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</si>
  <si>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</si>
  <si>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</si>
  <si>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</si>
  <si>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</si>
  <si>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</si>
  <si>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</si>
  <si>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</si>
  <si>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</si>
  <si>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</si>
  <si>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</si>
  <si>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</si>
  <si>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</si>
  <si>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</si>
  <si>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</si>
  <si>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</si>
  <si>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</si>
  <si>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</si>
  <si>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</si>
  <si>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</si>
  <si>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</si>
  <si>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</si>
  <si>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</si>
  <si>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</si>
  <si>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</si>
  <si>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</si>
  <si>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</si>
  <si>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</si>
  <si>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</si>
  <si>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</si>
  <si>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</si>
  <si>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</si>
  <si>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</si>
  <si>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</si>
  <si>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</si>
  <si>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</si>
  <si>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</si>
  <si>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</si>
  <si>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</si>
  <si>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</si>
  <si>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</si>
  <si>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</si>
  <si>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</si>
  <si>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</si>
  <si>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</si>
  <si>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</si>
  <si>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</si>
  <si>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</si>
  <si>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</si>
  <si>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</si>
  <si>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</si>
  <si>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</si>
  <si>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</si>
  <si>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</si>
  <si>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</si>
  <si>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</si>
  <si>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</si>
  <si>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</si>
  <si>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</si>
  <si>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</si>
  <si>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</si>
  <si>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</si>
  <si>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</si>
  <si>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</si>
  <si>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</si>
  <si>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</si>
  <si>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</si>
  <si>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</si>
  <si>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</si>
  <si>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</si>
  <si>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</si>
  <si>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</si>
  <si>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</si>
  <si>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</si>
  <si>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</si>
  <si>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</si>
  <si>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</si>
  <si>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</si>
  <si>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</si>
  <si>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</si>
  <si>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</si>
  <si>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</si>
  <si>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</si>
  <si>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</si>
  <si>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</si>
  <si>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</si>
  <si>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</si>
  <si>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</si>
  <si>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</si>
  <si>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</si>
  <si>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</si>
  <si>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</si>
  <si>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</si>
  <si>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</si>
  <si>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</si>
  <si>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</si>
  <si>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</si>
  <si>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</si>
  <si>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</si>
  <si>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</si>
  <si>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</si>
  <si>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</si>
  <si>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</si>
  <si>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</si>
  <si>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</si>
  <si>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</si>
  <si>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</si>
  <si>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</si>
  <si>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</si>
  <si>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</si>
  <si>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</si>
  <si>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</si>
  <si>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</si>
  <si>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</si>
  <si>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</si>
  <si>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</si>
  <si>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</si>
  <si>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</si>
  <si>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</si>
  <si>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</si>
  <si>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</si>
  <si>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</si>
  <si>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</si>
  <si>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</si>
  <si>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</si>
  <si>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</si>
  <si>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</si>
  <si>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</si>
  <si>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</si>
  <si>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</si>
  <si>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</si>
  <si>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</si>
  <si>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</si>
  <si>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</si>
  <si>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</si>
  <si>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</si>
  <si>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</si>
  <si>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</si>
  <si>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</si>
  <si>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</si>
  <si>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</si>
  <si>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</si>
  <si>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</si>
  <si>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</si>
  <si>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</si>
  <si>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</si>
  <si>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</si>
  <si>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</si>
  <si>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</si>
  <si>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</si>
  <si>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</si>
  <si>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</si>
  <si>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</si>
  <si>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</si>
  <si>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</si>
  <si>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</si>
  <si>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</si>
  <si>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</si>
  <si>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</si>
  <si>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</si>
  <si>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</si>
  <si>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</si>
  <si>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</si>
  <si>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</si>
  <si>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</si>
  <si>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</si>
  <si>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</si>
  <si>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</si>
  <si>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</si>
  <si>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</si>
  <si>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</si>
  <si>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</si>
  <si>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</si>
  <si>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</si>
  <si>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</si>
  <si>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</si>
  <si>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</si>
  <si>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</si>
  <si>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</si>
  <si>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</si>
  <si>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</si>
  <si>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</si>
  <si>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</si>
  <si>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</si>
  <si>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</si>
  <si>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</si>
  <si>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</si>
  <si>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</si>
  <si>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</si>
  <si>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</si>
  <si>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</si>
  <si>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</si>
  <si>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</si>
  <si>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</si>
  <si>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</si>
  <si>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</si>
  <si>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</si>
  <si>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</si>
  <si>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</si>
  <si>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</si>
  <si>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</si>
  <si>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</si>
  <si>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</si>
  <si>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</si>
  <si>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</si>
  <si>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</si>
  <si>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</si>
  <si>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</si>
  <si>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</si>
  <si>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</si>
  <si>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</si>
  <si>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</si>
  <si>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</si>
  <si>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</si>
  <si>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</si>
  <si>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</si>
  <si>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</si>
  <si>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</si>
  <si>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</si>
  <si>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</si>
  <si>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</si>
  <si>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</si>
  <si>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</si>
  <si>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</si>
  <si>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</si>
  <si>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</si>
  <si>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</si>
  <si>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</si>
  <si>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</si>
  <si>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</si>
  <si>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</si>
  <si>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</si>
  <si>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</si>
  <si>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</si>
  <si>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</si>
  <si>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</si>
  <si>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</si>
  <si>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</si>
  <si>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</si>
  <si>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</si>
  <si>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</si>
  <si>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</si>
  <si>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</si>
  <si>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</si>
  <si>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</si>
  <si>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</si>
  <si>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</si>
  <si>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</si>
  <si>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</si>
  <si>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</si>
  <si>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</si>
  <si>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</si>
  <si>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</si>
  <si>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</si>
  <si>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</si>
  <si>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</si>
  <si>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</si>
  <si>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</si>
  <si>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</si>
  <si>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</si>
  <si>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</si>
  <si>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</si>
  <si>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</si>
  <si>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</si>
  <si>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</si>
  <si>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</si>
  <si>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</si>
  <si>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</si>
  <si>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</si>
  <si>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</si>
  <si>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</si>
  <si>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</si>
  <si>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</si>
  <si>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</si>
  <si>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</si>
  <si>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</si>
  <si>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</si>
  <si>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</si>
  <si>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</si>
  <si>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</si>
  <si>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</si>
  <si>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</si>
  <si>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</si>
  <si>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</si>
  <si>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</si>
  <si>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</si>
  <si>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</si>
  <si>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</si>
  <si>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</si>
  <si>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</si>
  <si>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</si>
  <si>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</si>
  <si>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</si>
  <si>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</si>
  <si>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</si>
  <si>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</si>
  <si>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</si>
  <si>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</si>
  <si>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</si>
  <si>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</si>
  <si>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</si>
  <si>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</si>
  <si>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</si>
  <si>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</si>
  <si>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</si>
  <si>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</si>
  <si>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</si>
  <si>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</si>
  <si>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</si>
  <si>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</si>
  <si>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</si>
  <si>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</si>
  <si>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</si>
  <si>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</si>
  <si>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</si>
  <si>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</si>
  <si>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</si>
  <si>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</si>
  <si>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</si>
  <si>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</si>
  <si>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</si>
  <si>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</si>
  <si>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</si>
  <si>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</si>
  <si>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</si>
  <si>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</si>
  <si>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</si>
  <si>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</si>
  <si>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</si>
  <si>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</si>
  <si>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</si>
  <si>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</si>
  <si>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</si>
  <si>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</si>
  <si>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</si>
  <si>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</si>
  <si>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</si>
  <si>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</si>
  <si>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</si>
  <si>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</si>
  <si>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</si>
  <si>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</si>
  <si>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</si>
  <si>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</si>
  <si>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</si>
  <si>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</si>
  <si>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</si>
  <si>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</si>
  <si>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</si>
  <si>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</si>
  <si>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</si>
  <si>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</si>
  <si>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</si>
  <si>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</si>
  <si>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</si>
  <si>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</si>
  <si>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</si>
  <si>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</si>
  <si>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</si>
  <si>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</si>
  <si>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</si>
  <si>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</si>
  <si>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</si>
  <si>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</si>
  <si>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</si>
  <si>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</si>
  <si>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</si>
  <si>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</si>
  <si>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</si>
  <si>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</si>
  <si>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</si>
  <si>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</si>
  <si>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</si>
  <si>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</si>
  <si>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</si>
  <si>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</si>
  <si>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</si>
  <si>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</si>
  <si>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</si>
  <si>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</si>
  <si>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</si>
  <si>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</si>
  <si>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</si>
  <si>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</si>
  <si>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</si>
  <si>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</si>
  <si>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</si>
  <si>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</si>
  <si>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</si>
  <si>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</si>
  <si>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</si>
  <si>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</si>
  <si>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</si>
  <si>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</si>
  <si>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</si>
  <si>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</si>
  <si>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</si>
  <si>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</si>
  <si>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</si>
  <si>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</si>
  <si>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</si>
  <si>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</si>
  <si>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</si>
  <si>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</si>
  <si>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</si>
  <si>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</si>
  <si>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</si>
  <si>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</si>
  <si>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</si>
  <si>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</si>
  <si>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</si>
  <si>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</si>
  <si>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</si>
  <si>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</si>
  <si>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</si>
  <si>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</si>
  <si>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</si>
  <si>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</si>
  <si>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</si>
  <si>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</si>
  <si>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</si>
  <si>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</si>
  <si>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</si>
  <si>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</si>
  <si>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</si>
  <si>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</si>
  <si>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</si>
  <si>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</si>
  <si>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</si>
  <si>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</si>
  <si>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</si>
  <si>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</si>
  <si>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</si>
  <si>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</si>
  <si>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</si>
  <si>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</si>
  <si>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</si>
  <si>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</si>
  <si>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</si>
  <si>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</si>
  <si>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</si>
  <si>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</si>
  <si>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</si>
  <si>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</si>
  <si>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</si>
  <si>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</si>
  <si>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</si>
  <si>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</si>
  <si>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</si>
  <si>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</si>
  <si>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</si>
  <si>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</si>
  <si>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</si>
  <si>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</si>
  <si>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</si>
  <si>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</si>
  <si>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</si>
  <si>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</si>
  <si>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</si>
  <si>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</si>
  <si>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</si>
  <si>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</si>
  <si>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</si>
  <si>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</si>
  <si>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</si>
  <si>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</si>
  <si>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</si>
  <si>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</si>
  <si>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</si>
  <si>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</si>
  <si>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</si>
  <si>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</si>
  <si>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</si>
  <si>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</si>
  <si>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</si>
  <si>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</si>
  <si>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</si>
  <si>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</si>
  <si>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</si>
  <si>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</si>
  <si>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</si>
  <si>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</si>
  <si>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</si>
  <si>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</si>
  <si>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</si>
  <si>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</si>
  <si>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</si>
  <si>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</si>
  <si>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</si>
  <si>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</si>
  <si>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</si>
  <si>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</si>
  <si>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</si>
  <si>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</si>
  <si>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</si>
  <si>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</si>
  <si>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</si>
  <si>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</si>
  <si>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</si>
  <si>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</si>
  <si>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</si>
  <si>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</si>
  <si>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</si>
  <si>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</si>
  <si>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</si>
  <si>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</si>
  <si>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</si>
  <si>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</si>
  <si>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</si>
  <si>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</si>
  <si>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</si>
  <si>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</si>
  <si>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</si>
  <si>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</si>
  <si>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</si>
  <si>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</si>
  <si>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</si>
  <si>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</si>
  <si>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</si>
  <si>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</si>
  <si>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</si>
  <si>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</si>
  <si>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</si>
  <si>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</si>
  <si>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</si>
  <si>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</si>
  <si>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</si>
  <si>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</si>
  <si>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</si>
  <si>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</si>
  <si>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</si>
  <si>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</si>
  <si>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</si>
  <si>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</si>
  <si>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</si>
  <si>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</si>
  <si>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</si>
  <si>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</si>
  <si>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</si>
  <si>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</si>
  <si>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</si>
  <si>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</si>
  <si>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</si>
  <si>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</si>
  <si>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</si>
  <si>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</si>
  <si>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</si>
  <si>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</si>
  <si>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</si>
  <si>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</si>
  <si>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</si>
  <si>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</si>
  <si>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</si>
  <si>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</si>
  <si>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</si>
  <si>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</si>
  <si>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</si>
  <si>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</si>
  <si>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</si>
  <si>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</si>
  <si>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</si>
  <si>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</si>
  <si>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</si>
  <si>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</si>
  <si>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</si>
  <si>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</si>
  <si>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</si>
  <si>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</si>
  <si>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</si>
  <si>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</si>
  <si>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</si>
  <si>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</si>
  <si>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</si>
  <si>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</si>
  <si>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</si>
  <si>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</si>
  <si>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</si>
  <si>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</si>
  <si>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</si>
  <si>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</si>
  <si>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</si>
  <si>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</si>
  <si>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</si>
  <si>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</si>
  <si>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</si>
  <si>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</si>
  <si>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</si>
  <si>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</si>
  <si>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</si>
  <si>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</si>
  <si>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</si>
  <si>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</si>
  <si>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</si>
  <si>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</si>
  <si>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</si>
  <si>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</si>
  <si>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</si>
  <si>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</si>
  <si>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</si>
  <si>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</si>
  <si>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</si>
  <si>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</si>
  <si>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</si>
  <si>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</si>
  <si>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</si>
  <si>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</si>
  <si>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</si>
  <si>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</si>
  <si>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</si>
  <si>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</si>
  <si>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</si>
  <si>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</si>
  <si>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</si>
  <si>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</si>
  <si>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</si>
  <si>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</si>
  <si>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</si>
  <si>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</si>
  <si>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</si>
  <si>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</si>
  <si>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</si>
  <si>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</si>
  <si>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</si>
  <si>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</si>
  <si>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</si>
  <si>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</si>
  <si>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</si>
  <si>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</si>
  <si>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</si>
  <si>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</si>
  <si>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</si>
  <si>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</si>
  <si>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</si>
  <si>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</si>
  <si>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</si>
  <si>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</si>
  <si>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</si>
  <si>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</si>
  <si>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</si>
  <si>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</si>
  <si>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</si>
  <si>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</si>
  <si>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</si>
  <si>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</si>
  <si>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</si>
  <si>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</si>
  <si>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</si>
  <si>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</si>
  <si>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</si>
  <si>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</si>
  <si>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</si>
  <si>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</si>
  <si>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</si>
  <si>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</si>
  <si>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</si>
  <si>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</si>
  <si>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</si>
  <si>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</si>
  <si>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</si>
  <si>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</si>
  <si>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</si>
  <si>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</si>
  <si>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</si>
  <si>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</si>
  <si>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</si>
  <si>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</si>
  <si>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</si>
  <si>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</si>
  <si>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</si>
  <si>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</si>
  <si>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</si>
  <si>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</si>
  <si>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</si>
  <si>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</si>
  <si>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</si>
  <si>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</si>
  <si>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</si>
  <si>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</si>
  <si>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</si>
  <si>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</si>
  <si>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</si>
  <si>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</si>
  <si>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</si>
  <si>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</si>
  <si>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</si>
  <si>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</si>
  <si>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</si>
  <si>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</si>
  <si>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</si>
  <si>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</si>
  <si>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</si>
  <si>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</si>
  <si>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</si>
  <si>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</si>
  <si>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</si>
  <si>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</si>
  <si>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</si>
  <si>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</si>
  <si>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</si>
  <si>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</si>
  <si>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</si>
  <si>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</si>
  <si>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</si>
  <si>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</si>
  <si>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</si>
  <si>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</si>
  <si>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</si>
  <si>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</si>
  <si>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</si>
  <si>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</si>
  <si>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</si>
  <si>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</si>
  <si>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</si>
  <si>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</si>
  <si>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</si>
  <si>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</si>
  <si>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</si>
  <si>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</si>
  <si>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</si>
  <si>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</si>
  <si>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</si>
  <si>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</si>
  <si>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</si>
  <si>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</si>
  <si>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</si>
  <si>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</si>
  <si>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</si>
  <si>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</si>
  <si>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</si>
  <si>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</si>
  <si>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</si>
  <si>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</si>
  <si>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</si>
  <si>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</si>
  <si>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</si>
  <si>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</si>
  <si>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</si>
  <si>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</si>
  <si>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</si>
  <si>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</si>
  <si>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</si>
  <si>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</si>
  <si>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</si>
  <si>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</si>
  <si>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</si>
  <si>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</si>
  <si>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</si>
  <si>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</si>
  <si>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</si>
  <si>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</si>
  <si>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</si>
  <si>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</si>
  <si>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</si>
  <si>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</si>
  <si>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</si>
  <si>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</si>
  <si>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</si>
  <si>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</si>
  <si>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</si>
  <si>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</si>
  <si>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</si>
  <si>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</si>
  <si>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</si>
  <si>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</si>
  <si>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</si>
  <si>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</si>
  <si>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</si>
  <si>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</si>
  <si>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</si>
  <si>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</si>
  <si>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</si>
  <si>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</si>
  <si>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</si>
  <si>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</si>
  <si>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</si>
  <si>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</si>
  <si>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</si>
  <si>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</si>
  <si>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</si>
  <si>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</si>
  <si>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</si>
  <si>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</si>
  <si>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</si>
  <si>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</si>
  <si>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</si>
  <si>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</si>
  <si>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</si>
  <si>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</si>
  <si>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</si>
  <si>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</si>
  <si>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</si>
  <si>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</si>
  <si>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</si>
  <si>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</si>
  <si>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</si>
  <si>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</si>
  <si>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</si>
  <si>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</si>
  <si>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</si>
  <si>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</si>
  <si>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</si>
  <si>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</si>
  <si>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</si>
  <si>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</si>
  <si>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</si>
  <si>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</si>
  <si>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</si>
  <si>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</si>
  <si>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</si>
  <si>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</si>
  <si>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</si>
  <si>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</si>
  <si>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</si>
  <si>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</si>
  <si>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</si>
  <si>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</si>
  <si>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</si>
  <si>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</si>
  <si>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</si>
  <si>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</si>
  <si>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</si>
  <si>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</si>
  <si>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</si>
  <si>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</si>
  <si>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</si>
  <si>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</si>
  <si>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</si>
  <si>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</si>
  <si>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</si>
  <si>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</si>
  <si>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</si>
  <si>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</si>
  <si>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</si>
  <si>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</si>
  <si>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</si>
  <si>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</si>
  <si>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</si>
  <si>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</si>
  <si>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</si>
  <si>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</si>
  <si>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</si>
  <si>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</si>
  <si>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</si>
  <si>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</si>
  <si>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</si>
  <si>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</si>
  <si>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</si>
  <si>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</si>
  <si>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</si>
  <si>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</si>
  <si>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</si>
  <si>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</si>
  <si>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</si>
  <si>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</si>
  <si>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</si>
  <si>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</si>
  <si>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</si>
  <si>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</si>
  <si>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</si>
  <si>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</si>
  <si>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</si>
  <si>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</si>
  <si>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</si>
  <si>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</si>
  <si>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</si>
  <si>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</si>
  <si>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</si>
  <si>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</si>
  <si>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</si>
  <si>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</si>
  <si>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</si>
  <si>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</si>
  <si>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</si>
  <si>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</si>
  <si>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</si>
  <si>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</si>
  <si>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</si>
  <si>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</si>
  <si>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</si>
  <si>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</si>
  <si>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</si>
  <si>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</si>
  <si>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</si>
  <si>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</si>
  <si>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</si>
  <si>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</si>
  <si>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</si>
  <si>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</si>
  <si>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</si>
  <si>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</si>
  <si>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</si>
  <si>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</si>
  <si>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</si>
  <si>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</si>
  <si>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</si>
  <si>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</si>
  <si>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</si>
  <si>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</si>
  <si>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</si>
  <si>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</si>
  <si>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</si>
  <si>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</si>
  <si>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</si>
  <si>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</si>
  <si>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</si>
  <si>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</si>
  <si>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</si>
  <si>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</si>
  <si>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</si>
  <si>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</si>
  <si>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</si>
  <si>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</si>
  <si>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</si>
  <si>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</si>
  <si>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</si>
  <si>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</si>
  <si>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</si>
  <si>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</si>
  <si>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</si>
  <si>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</si>
  <si>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</si>
  <si>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</si>
  <si>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</si>
  <si>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</si>
  <si>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</si>
  <si>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</si>
  <si>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</si>
  <si>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</si>
  <si>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</si>
  <si>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</si>
  <si>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</si>
  <si>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</si>
  <si>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</si>
  <si>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</si>
  <si>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</si>
  <si>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</si>
  <si>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</si>
  <si>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</si>
  <si>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</si>
  <si>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</si>
  <si>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</si>
  <si>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</si>
  <si>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</si>
  <si>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</si>
  <si>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</si>
  <si>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</si>
  <si>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</si>
  <si>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</si>
  <si>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</si>
  <si>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</si>
  <si>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</si>
  <si>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</si>
  <si>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</si>
  <si>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</si>
  <si>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</si>
  <si>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</si>
  <si>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</si>
  <si>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</si>
  <si>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</si>
  <si>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</si>
  <si>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</si>
  <si>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</si>
  <si>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</si>
  <si>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</si>
  <si>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</si>
  <si>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</si>
  <si>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</si>
  <si>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</si>
  <si>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</si>
  <si>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</si>
  <si>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</si>
  <si>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</si>
  <si>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</si>
  <si>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</si>
  <si>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</si>
  <si>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</si>
  <si>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</si>
  <si>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</si>
  <si>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</si>
  <si>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</si>
  <si>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</si>
  <si>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</si>
  <si>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</si>
  <si>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</si>
  <si>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</si>
  <si>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</si>
  <si>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</si>
  <si>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</si>
  <si>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</si>
  <si>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</si>
  <si>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</si>
  <si>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</si>
  <si>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</si>
  <si>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</si>
  <si>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</si>
  <si>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</si>
  <si>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</si>
  <si>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</si>
  <si>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</si>
  <si>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</si>
  <si>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</si>
  <si>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</si>
  <si>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</si>
  <si>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</si>
  <si>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</si>
  <si>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</si>
  <si>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</si>
  <si>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</si>
  <si>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</si>
  <si>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</si>
  <si>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</si>
  <si>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</si>
  <si>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</si>
  <si>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</si>
  <si>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</si>
  <si>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</si>
  <si>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</si>
  <si>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</si>
  <si>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</si>
  <si>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</si>
  <si>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</si>
  <si>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</si>
  <si>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</si>
  <si>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</si>
  <si>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</si>
  <si>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</si>
  <si>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</si>
  <si>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</si>
  <si>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</si>
  <si>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</si>
  <si>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</si>
  <si>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</si>
  <si>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</si>
  <si>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</si>
  <si>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</si>
  <si>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</si>
  <si>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</si>
  <si>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</si>
  <si>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</si>
  <si>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</si>
  <si>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</si>
  <si>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</si>
  <si>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</si>
  <si>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</si>
  <si>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</si>
  <si>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</si>
  <si>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</si>
  <si>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</si>
  <si>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</si>
  <si>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</si>
  <si>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</si>
  <si>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</si>
  <si>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</si>
  <si>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</si>
  <si>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</si>
  <si>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</si>
  <si>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</si>
  <si>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</si>
  <si>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</si>
  <si>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</si>
  <si>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</si>
  <si>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</si>
  <si>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</si>
  <si>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</si>
  <si>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</si>
  <si>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</si>
  <si>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</si>
  <si>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</si>
  <si>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</si>
  <si>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</si>
  <si>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</si>
  <si>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</si>
  <si>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</si>
  <si>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</si>
  <si>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</si>
  <si>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</si>
  <si>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</si>
  <si>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</si>
  <si>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</si>
  <si>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</si>
  <si>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</si>
  <si>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</si>
  <si>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</si>
  <si>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</si>
  <si>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</si>
  <si>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</si>
  <si>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</si>
  <si>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</si>
  <si>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</si>
  <si>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</si>
  <si>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</si>
  <si>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</si>
  <si>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</si>
  <si>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</si>
  <si>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</si>
  <si>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</si>
  <si>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</si>
  <si>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</si>
  <si>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</si>
  <si>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</si>
  <si>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</si>
  <si>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</si>
  <si>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</si>
  <si>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</si>
  <si>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</si>
  <si>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</si>
  <si>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</si>
  <si>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</si>
  <si>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</si>
  <si>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</si>
  <si>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</si>
  <si>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</si>
  <si>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</si>
  <si>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</si>
  <si>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</si>
  <si>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</si>
  <si>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</si>
  <si>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</si>
  <si>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</si>
  <si>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</si>
  <si>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</si>
  <si>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</si>
  <si>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</si>
  <si>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</si>
  <si>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</si>
  <si>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</si>
  <si>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</si>
  <si>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</si>
  <si>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</si>
  <si>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</si>
  <si>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</si>
  <si>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</si>
  <si>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</si>
  <si>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</si>
  <si>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</si>
  <si>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</si>
  <si>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</si>
  <si>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</si>
  <si>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</si>
  <si>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</si>
  <si>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</si>
  <si>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</si>
  <si>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</si>
  <si>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</si>
  <si>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</si>
  <si>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</si>
  <si>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</si>
  <si>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</si>
  <si>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</si>
  <si>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</si>
  <si>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</si>
  <si>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</si>
  <si>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</si>
  <si>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</si>
  <si>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</si>
  <si>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</si>
  <si>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</si>
  <si>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</si>
  <si>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</si>
  <si>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</si>
  <si>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</si>
  <si>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</si>
  <si>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</si>
  <si>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</si>
  <si>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</si>
  <si>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</si>
  <si>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</si>
  <si>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</si>
  <si>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</si>
  <si>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</si>
  <si>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</si>
  <si>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</si>
  <si>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</si>
  <si>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</si>
  <si>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</si>
  <si>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</si>
  <si>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</si>
  <si>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</si>
  <si>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</si>
  <si>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</si>
  <si>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</si>
  <si>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</si>
  <si>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</si>
  <si>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</si>
  <si>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</si>
  <si>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</si>
  <si>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</si>
  <si>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</si>
  <si>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</si>
  <si>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</si>
  <si>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</si>
  <si>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</si>
  <si>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</si>
  <si>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</si>
  <si>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</si>
  <si>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</si>
  <si>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</si>
  <si>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</si>
  <si>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</si>
  <si>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</si>
  <si>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</si>
  <si>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</si>
  <si>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</si>
  <si>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</si>
  <si>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</si>
  <si>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</si>
  <si>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</si>
  <si>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</si>
  <si>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</si>
  <si>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</si>
  <si>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</si>
  <si>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</si>
  <si>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</si>
  <si>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</si>
  <si>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</si>
  <si>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</si>
  <si>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</si>
  <si>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</si>
  <si>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</si>
  <si>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</si>
  <si>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</si>
  <si>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</si>
  <si>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</si>
  <si>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</si>
  <si>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</si>
  <si>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</si>
  <si>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</si>
  <si>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</si>
  <si>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</si>
  <si>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</si>
  <si>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</si>
  <si>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</si>
  <si>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</si>
  <si>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</si>
  <si>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</si>
  <si>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</si>
  <si>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</si>
  <si>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</si>
  <si>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</si>
  <si>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</si>
  <si>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</si>
  <si>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</si>
  <si>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</si>
  <si>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</si>
  <si>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</si>
  <si>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</si>
  <si>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</si>
  <si>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</si>
  <si>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</si>
  <si>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</si>
  <si>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</si>
  <si>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</si>
  <si>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</si>
  <si>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</si>
  <si>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</si>
  <si>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</si>
  <si>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</si>
  <si>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</si>
  <si>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</si>
  <si>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</si>
  <si>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</si>
  <si>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</si>
  <si>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</si>
  <si>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</si>
  <si>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</si>
  <si>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</si>
  <si>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</si>
  <si>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</si>
  <si>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</si>
  <si>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</si>
  <si>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</si>
  <si>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</si>
  <si>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</si>
  <si>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</si>
  <si>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</si>
  <si>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</si>
  <si>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</si>
  <si>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</si>
  <si>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</si>
  <si>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</si>
  <si>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</si>
  <si>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</si>
  <si>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</si>
  <si>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</si>
  <si>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</si>
  <si>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</si>
  <si>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</si>
  <si>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</si>
  <si>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</si>
  <si>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</si>
  <si>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</si>
  <si>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</si>
  <si>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</si>
  <si>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</si>
  <si>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</si>
  <si>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</si>
  <si>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</si>
  <si>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</si>
  <si>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</si>
  <si>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</si>
  <si>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</si>
  <si>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</si>
  <si>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</si>
  <si>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</si>
  <si>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</si>
  <si>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</si>
  <si>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</si>
  <si>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</si>
  <si>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</si>
  <si>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</si>
  <si>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</si>
  <si>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</si>
  <si>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</si>
  <si>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</si>
  <si>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</si>
  <si>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</si>
  <si>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</si>
  <si>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</si>
  <si>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</si>
  <si>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</si>
  <si>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</si>
  <si>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</si>
  <si>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</si>
  <si>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</si>
  <si>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</si>
  <si>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</si>
  <si>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</si>
  <si>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</si>
  <si>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</si>
  <si>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</si>
  <si>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</si>
  <si>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</si>
  <si>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</si>
  <si>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</si>
  <si>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</si>
  <si>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</si>
  <si>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</si>
  <si>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</si>
  <si>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</si>
  <si>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</si>
  <si>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</si>
  <si>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</si>
  <si>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</si>
  <si>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</si>
  <si>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</si>
  <si>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</si>
  <si>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</si>
  <si>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</si>
  <si>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</si>
  <si>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</si>
  <si>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</si>
  <si>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</si>
  <si>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</si>
  <si>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</si>
  <si>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</si>
  <si>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</si>
  <si>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</si>
  <si>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</si>
  <si>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</si>
  <si>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</si>
  <si>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</si>
  <si>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</si>
  <si>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</si>
  <si>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</si>
  <si>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</si>
  <si>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</si>
  <si>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</si>
  <si>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</si>
  <si>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</si>
  <si>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</si>
  <si>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</si>
  <si>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</si>
  <si>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</si>
  <si>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</si>
  <si>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</si>
  <si>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</si>
  <si>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</si>
  <si>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</si>
  <si>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</si>
  <si>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</si>
  <si>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</si>
  <si>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</si>
  <si>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</si>
  <si>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</si>
  <si>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</si>
  <si>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</si>
  <si>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</si>
  <si>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</si>
  <si>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</si>
  <si>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</si>
  <si>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</si>
  <si>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</si>
  <si>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</si>
  <si>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</si>
  <si>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</si>
  <si>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</si>
  <si>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</si>
  <si>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</si>
  <si>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</si>
  <si>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</si>
  <si>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</si>
  <si>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</si>
  <si>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</si>
  <si>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</si>
  <si>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</si>
  <si>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</si>
  <si>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</si>
  <si>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</si>
  <si>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</si>
  <si>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</si>
  <si>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</si>
  <si>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</si>
  <si>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</si>
  <si>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</si>
  <si>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</si>
  <si>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</si>
  <si>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</si>
  <si>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</si>
  <si>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</si>
  <si>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</si>
  <si>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</si>
  <si>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</si>
  <si>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</si>
  <si>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</si>
  <si>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</si>
  <si>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</si>
  <si>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</si>
  <si>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</si>
  <si>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</si>
  <si>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</si>
  <si>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</si>
  <si>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</si>
  <si>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</si>
  <si>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</si>
  <si>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</si>
  <si>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</si>
  <si>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</si>
  <si>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</si>
  <si>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</si>
  <si>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</si>
  <si>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</si>
  <si>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</si>
  <si>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</si>
  <si>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</si>
  <si>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</si>
  <si>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</si>
  <si>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</si>
  <si>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</si>
  <si>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</si>
  <si>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</si>
  <si>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</si>
  <si>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</si>
  <si>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</si>
  <si>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</si>
  <si>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</si>
  <si>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</si>
  <si>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</si>
  <si>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</si>
  <si>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</si>
  <si>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</si>
  <si>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</si>
  <si>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</si>
  <si>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</si>
  <si>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</si>
  <si>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</si>
  <si>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</si>
  <si>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</si>
  <si>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</si>
  <si>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</si>
  <si>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</si>
  <si>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</si>
  <si>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</si>
  <si>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</si>
  <si>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</si>
  <si>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</si>
  <si>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</si>
  <si>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</si>
  <si>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</si>
  <si>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</si>
  <si>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</si>
  <si>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</si>
  <si>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</si>
  <si>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</si>
  <si>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</si>
  <si>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</si>
  <si>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</si>
  <si>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</si>
  <si>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</si>
  <si>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</si>
  <si>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</si>
  <si>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</si>
  <si>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</si>
  <si>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</si>
  <si>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</si>
  <si>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</si>
  <si>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</si>
  <si>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</si>
  <si>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</si>
  <si>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</si>
  <si>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</si>
  <si>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</si>
  <si>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</si>
  <si>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</si>
  <si>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</si>
  <si>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</si>
  <si>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</si>
  <si>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</si>
  <si>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</si>
  <si>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</si>
  <si>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</si>
  <si>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</si>
  <si>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</si>
  <si>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</si>
  <si>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</si>
  <si>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</si>
  <si>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</si>
  <si>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</si>
  <si>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</si>
  <si>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</si>
  <si>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</si>
  <si>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</si>
  <si>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</si>
  <si>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</si>
  <si>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</si>
  <si>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</si>
  <si>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</si>
  <si>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</si>
  <si>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</si>
  <si>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</si>
  <si>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</si>
  <si>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</si>
  <si>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</si>
  <si>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</si>
  <si>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</si>
  <si>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</si>
  <si>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</si>
  <si>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</si>
  <si>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</si>
  <si>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</si>
  <si>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</si>
  <si>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</si>
  <si>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</si>
  <si>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</si>
  <si>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</si>
  <si>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</si>
  <si>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</si>
  <si>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</si>
  <si>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</si>
  <si>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</si>
  <si>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</si>
  <si>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</si>
  <si>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</si>
  <si>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</si>
  <si>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</si>
  <si>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</si>
  <si>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</si>
  <si>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</si>
  <si>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</si>
  <si>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</si>
  <si>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</si>
  <si>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</si>
  <si>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</si>
  <si>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</si>
  <si>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</si>
  <si>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</si>
  <si>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</si>
  <si>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</si>
  <si>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</si>
  <si>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</si>
  <si>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</si>
  <si>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</si>
  <si>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</si>
  <si>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</si>
  <si>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</si>
  <si>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</si>
  <si>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</si>
  <si>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</si>
  <si>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</si>
  <si>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</si>
  <si>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</si>
  <si>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</si>
  <si>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</si>
  <si>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</si>
  <si>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</si>
  <si>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</si>
  <si>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</si>
  <si>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</si>
  <si>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</si>
  <si>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</si>
  <si>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</si>
  <si>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</si>
  <si>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</si>
  <si>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</si>
  <si>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</si>
  <si>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</si>
  <si>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</si>
  <si>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</si>
  <si>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</si>
  <si>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</si>
  <si>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</si>
  <si>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</si>
  <si>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</si>
  <si>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</si>
  <si>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</si>
  <si>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</si>
  <si>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</si>
  <si>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</si>
  <si>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</si>
  <si>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</si>
  <si>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</si>
  <si>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</si>
  <si>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</si>
  <si>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</si>
  <si>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</si>
  <si>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</si>
  <si>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</si>
  <si>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</si>
  <si>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</si>
  <si>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</si>
  <si>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</si>
  <si>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</si>
  <si>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</si>
  <si>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</si>
  <si>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</si>
  <si>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</si>
  <si>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</si>
  <si>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</si>
  <si>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</si>
  <si>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</si>
  <si>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</si>
  <si>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</si>
  <si>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</si>
  <si>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</si>
  <si>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</si>
  <si>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</si>
  <si>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</si>
  <si>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</si>
  <si>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</si>
  <si>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</si>
  <si>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</si>
  <si>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</si>
  <si>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</si>
  <si>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</si>
  <si>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</si>
  <si>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</si>
  <si>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</si>
  <si>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</si>
  <si>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</si>
  <si>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</si>
  <si>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</si>
  <si>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</si>
  <si>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</si>
  <si>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</si>
  <si>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</si>
  <si>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</si>
  <si>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</si>
  <si>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</si>
  <si>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</si>
  <si>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</si>
  <si>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</si>
  <si>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</si>
  <si>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</si>
  <si>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</si>
  <si>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</si>
  <si>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</si>
  <si>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</si>
  <si>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</si>
  <si>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</si>
  <si>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</si>
  <si>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</si>
  <si>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</si>
  <si>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</si>
  <si>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</si>
  <si>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</si>
  <si>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</si>
  <si>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</si>
  <si>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</si>
  <si>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</si>
  <si>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</si>
  <si>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</si>
  <si>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</si>
  <si>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</si>
  <si>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</si>
  <si>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</si>
  <si>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</si>
  <si>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</si>
  <si>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</si>
  <si>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</si>
  <si>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</si>
  <si>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</si>
  <si>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</si>
  <si>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</si>
  <si>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</si>
  <si>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</si>
  <si>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</si>
  <si>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</si>
  <si>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</si>
  <si>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</si>
  <si>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</si>
  <si>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</si>
  <si>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</si>
  <si>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</si>
  <si>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</si>
  <si>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</si>
  <si>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</si>
  <si>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</si>
  <si>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</si>
  <si>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</si>
  <si>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</si>
  <si>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</si>
  <si>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</si>
  <si>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</si>
  <si>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</si>
  <si>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</si>
  <si>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</si>
  <si>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</si>
  <si>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</si>
  <si>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</si>
  <si>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</si>
  <si>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</si>
  <si>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</si>
  <si>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</si>
  <si>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</si>
  <si>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</si>
  <si>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</si>
  <si>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</si>
  <si>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</si>
  <si>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</si>
  <si>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</si>
  <si>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</si>
  <si>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</si>
  <si>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</si>
  <si>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</si>
  <si>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</si>
  <si>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</si>
  <si>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</si>
  <si>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</si>
  <si>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</si>
  <si>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</si>
  <si>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</si>
  <si>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</si>
  <si>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</si>
  <si>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</si>
  <si>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</si>
  <si>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</si>
  <si>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</si>
  <si>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</si>
  <si>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</si>
  <si>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</si>
  <si>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</si>
  <si>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</si>
  <si>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</si>
  <si>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</si>
  <si>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</si>
  <si>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</si>
  <si>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</si>
  <si>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</si>
  <si>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</si>
  <si>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</si>
  <si>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</si>
  <si>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</si>
  <si>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</si>
  <si>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</si>
  <si>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</si>
  <si>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</si>
  <si>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</si>
  <si>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</si>
  <si>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</si>
  <si>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</si>
  <si>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</si>
  <si>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</si>
  <si>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</si>
  <si>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</si>
  <si>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</si>
  <si>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</si>
  <si>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</si>
  <si>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</si>
  <si>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</si>
  <si>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</si>
  <si>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</si>
  <si>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</si>
  <si>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</si>
  <si>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</si>
  <si>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</si>
  <si>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</si>
  <si>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</si>
  <si>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</si>
  <si>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</si>
  <si>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</si>
  <si>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</si>
  <si>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</si>
  <si>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</si>
  <si>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</si>
  <si>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</si>
  <si>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</si>
  <si>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</si>
  <si>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</si>
  <si>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</si>
  <si>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</si>
  <si>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</si>
  <si>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</si>
  <si>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</si>
  <si>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</si>
  <si>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</si>
  <si>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</si>
  <si>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</si>
  <si>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</si>
  <si>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</si>
  <si>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</si>
  <si>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</si>
  <si>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</si>
  <si>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</si>
  <si>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</si>
  <si>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</si>
  <si>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</si>
  <si>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</si>
  <si>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</si>
  <si>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</si>
  <si>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</si>
  <si>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</si>
  <si>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</si>
  <si>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</si>
  <si>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</si>
  <si>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</si>
  <si>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</si>
  <si>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</si>
  <si>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</si>
  <si>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</si>
  <si>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</si>
  <si>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</si>
  <si>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</si>
  <si>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</si>
  <si>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</si>
  <si>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</si>
  <si>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</si>
  <si>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</si>
  <si>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</si>
  <si>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</si>
  <si>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</si>
  <si>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</si>
  <si>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</si>
  <si>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</si>
  <si>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</si>
  <si>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</si>
  <si>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</si>
  <si>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</si>
  <si>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</si>
  <si>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</si>
  <si>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</si>
  <si>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</si>
  <si>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</si>
  <si>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</si>
  <si>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</si>
  <si>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</si>
  <si>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</si>
  <si>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</si>
  <si>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</si>
  <si>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</si>
  <si>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</si>
  <si>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</si>
  <si>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</si>
  <si>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</si>
  <si>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</si>
  <si>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</si>
  <si>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</si>
  <si>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</si>
  <si>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</si>
  <si>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</si>
  <si>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</si>
  <si>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</si>
  <si>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</si>
  <si>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</si>
  <si>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</si>
  <si>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</si>
  <si>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</si>
  <si>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</si>
  <si>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</si>
  <si>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</si>
  <si>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</si>
  <si>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</si>
  <si>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</si>
  <si>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</si>
  <si>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</si>
  <si>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</si>
  <si>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</si>
  <si>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</si>
  <si>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</si>
  <si>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</si>
  <si>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</si>
  <si>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</si>
  <si>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</si>
  <si>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</si>
  <si>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</si>
  <si>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</si>
  <si>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</si>
  <si>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</si>
  <si>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</si>
  <si>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</si>
  <si>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</si>
  <si>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</si>
  <si>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</si>
  <si>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</si>
  <si>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</si>
  <si>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</si>
  <si>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</si>
  <si>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</si>
  <si>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</si>
  <si>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</si>
  <si>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</si>
  <si>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</si>
  <si>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</si>
  <si>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</si>
  <si>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</si>
  <si>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</si>
  <si>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</si>
  <si>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</si>
  <si>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</si>
  <si>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</si>
  <si>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</si>
  <si>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</si>
  <si>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</si>
  <si>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</si>
  <si>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</si>
  <si>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</si>
  <si>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</si>
  <si>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</si>
  <si>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</si>
  <si>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</si>
  <si>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</si>
  <si>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</si>
  <si>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</si>
  <si>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</si>
  <si>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</si>
  <si>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</si>
  <si>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</si>
  <si>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</si>
  <si>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</si>
  <si>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</si>
  <si>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</si>
  <si>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</si>
  <si>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</si>
  <si>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</si>
  <si>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</si>
  <si>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</si>
  <si>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</si>
  <si>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</si>
  <si>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</si>
  <si>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</si>
  <si>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</si>
  <si>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</si>
  <si>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</si>
  <si>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</si>
  <si>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</si>
  <si>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</si>
  <si>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</si>
  <si>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</si>
  <si>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</si>
  <si>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</si>
  <si>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</si>
  <si>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</si>
  <si>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</si>
  <si>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</si>
  <si>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</si>
  <si>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</si>
  <si>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</si>
  <si>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</si>
  <si>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</si>
  <si>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</si>
  <si>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</si>
  <si>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</si>
  <si>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</si>
  <si>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</si>
  <si>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</si>
  <si>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</si>
  <si>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</si>
  <si>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</si>
  <si>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</si>
  <si>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</si>
  <si>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</si>
  <si>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</si>
  <si>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</si>
  <si>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</si>
  <si>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</si>
  <si>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</si>
  <si>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</si>
  <si>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</si>
  <si>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</si>
  <si>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</si>
  <si>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</si>
  <si>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</si>
  <si>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</si>
  <si>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</si>
  <si>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</si>
  <si>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</si>
  <si>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</si>
  <si>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</si>
  <si>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</si>
  <si>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</si>
  <si>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</si>
  <si>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</si>
  <si>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</si>
  <si>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</si>
  <si>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</si>
  <si>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</si>
  <si>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</si>
  <si>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</si>
  <si>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</si>
  <si>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</si>
  <si>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</si>
  <si>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</si>
  <si>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</si>
  <si>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</si>
  <si>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</si>
  <si>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</si>
  <si>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</si>
  <si>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</si>
  <si>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</si>
  <si>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</si>
  <si>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</si>
  <si>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</si>
  <si>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</si>
  <si>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</si>
  <si>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</si>
  <si>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</si>
  <si>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</si>
  <si>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</si>
  <si>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</si>
  <si>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</si>
  <si>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</si>
  <si>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</si>
  <si>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</si>
  <si>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</si>
  <si>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</si>
  <si>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</si>
  <si>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</si>
  <si>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</si>
  <si>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</si>
  <si>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</si>
  <si>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</si>
  <si>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</si>
  <si>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</si>
  <si>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</si>
  <si>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</si>
  <si>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</si>
  <si>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</si>
  <si>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</si>
  <si>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</si>
  <si>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</si>
  <si>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</si>
  <si>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</si>
  <si>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</si>
  <si>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</si>
  <si>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</si>
  <si>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</si>
  <si>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</si>
  <si>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</si>
  <si>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</si>
  <si>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</si>
  <si>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</si>
  <si>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</si>
  <si>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</si>
  <si>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</si>
  <si>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</si>
  <si>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</si>
  <si>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</si>
  <si>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</si>
  <si>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</si>
  <si>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</si>
  <si>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</si>
  <si>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</si>
  <si>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</si>
  <si>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</si>
  <si>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</si>
  <si>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</si>
  <si>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</si>
  <si>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</si>
  <si>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</si>
  <si>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</si>
  <si>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</si>
  <si>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</si>
  <si>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</si>
  <si>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</si>
  <si>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</si>
  <si>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</si>
  <si>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</si>
  <si>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</si>
  <si>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</si>
  <si>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</si>
  <si>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</si>
  <si>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</si>
  <si>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</si>
  <si>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</si>
  <si>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</si>
  <si>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</si>
  <si>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</si>
  <si>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</si>
  <si>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</si>
  <si>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</si>
  <si>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</si>
  <si>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</si>
  <si>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</si>
  <si>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</si>
  <si>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</si>
  <si>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</si>
  <si>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</si>
  <si>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</si>
  <si>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</si>
  <si>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</si>
  <si>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</si>
  <si>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</si>
  <si>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</si>
  <si>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</si>
  <si>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</si>
  <si>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</si>
  <si>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</si>
  <si>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</si>
  <si>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</si>
  <si>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</si>
  <si>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</si>
  <si>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</si>
  <si>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</si>
  <si>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</si>
  <si>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</si>
  <si>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</si>
  <si>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</si>
  <si>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</si>
  <si>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</si>
  <si>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</si>
  <si>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</si>
  <si>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</si>
  <si>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</si>
  <si>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</si>
  <si>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</si>
  <si>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</si>
  <si>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</si>
  <si>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</si>
  <si>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</si>
  <si>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</si>
  <si>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</si>
  <si>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</si>
  <si>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</si>
  <si>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</si>
  <si>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</si>
  <si>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</si>
  <si>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</si>
  <si>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</si>
  <si>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</si>
  <si>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</si>
  <si>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</si>
  <si>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</si>
  <si>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</si>
  <si>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</si>
  <si>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</si>
  <si>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</si>
  <si>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</si>
  <si>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</si>
  <si>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</si>
  <si>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</si>
  <si>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</si>
  <si>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</si>
  <si>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</si>
  <si>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</si>
  <si>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</si>
  <si>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</si>
  <si>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</si>
  <si>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</si>
  <si>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</si>
  <si>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</si>
  <si>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</si>
  <si>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</si>
  <si>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</si>
  <si>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</si>
  <si>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</si>
  <si>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</si>
  <si>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</si>
  <si>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</si>
  <si>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</si>
  <si>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</si>
  <si>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</si>
  <si>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</si>
  <si>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</si>
  <si>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</si>
  <si>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</si>
  <si>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</si>
  <si>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</si>
  <si>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</si>
  <si>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</si>
  <si>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</si>
  <si>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</si>
  <si>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</si>
  <si>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</si>
  <si>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</si>
  <si>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</si>
  <si>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</si>
  <si>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</si>
  <si>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</si>
  <si>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</si>
  <si>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</si>
  <si>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</si>
  <si>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</si>
  <si>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</si>
  <si>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</si>
  <si>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</si>
  <si>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</si>
  <si>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</si>
  <si>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</si>
  <si>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</si>
  <si>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</si>
  <si>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</si>
  <si>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</si>
  <si>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</si>
  <si>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</si>
  <si>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</si>
  <si>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</si>
  <si>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</si>
  <si>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</si>
  <si>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</si>
  <si>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</si>
  <si>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</si>
  <si>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</si>
  <si>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</si>
  <si>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</si>
  <si>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</si>
  <si>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</si>
  <si>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</si>
  <si>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</si>
  <si>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</si>
  <si>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</si>
  <si>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</si>
  <si>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</si>
  <si>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</si>
  <si>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</si>
  <si>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</si>
  <si>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</si>
  <si>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</si>
  <si>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</si>
  <si>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</si>
  <si>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</si>
  <si>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</si>
  <si>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</si>
  <si>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</si>
  <si>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</si>
  <si>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</si>
  <si>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</si>
  <si>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</si>
  <si>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</si>
  <si>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</si>
  <si>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</si>
  <si>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</si>
  <si>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</si>
  <si>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</si>
  <si>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</si>
  <si>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</si>
  <si>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</si>
  <si>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</si>
  <si>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</si>
  <si>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</si>
  <si>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</si>
  <si>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</si>
  <si>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</si>
  <si>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</si>
  <si>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</si>
  <si>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</si>
  <si>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</si>
  <si>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</si>
  <si>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</si>
  <si>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</si>
  <si>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</si>
  <si>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</si>
  <si>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</si>
  <si>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</si>
  <si>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</si>
  <si>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</si>
  <si>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</si>
  <si>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</si>
  <si>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</si>
  <si>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</si>
  <si>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</si>
  <si>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</si>
  <si>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</si>
  <si>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</si>
  <si>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</si>
  <si>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</si>
  <si>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</si>
  <si>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</si>
  <si>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</si>
  <si>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</si>
  <si>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</si>
  <si>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</si>
  <si>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</si>
  <si>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</si>
  <si>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</si>
  <si>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</si>
  <si>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</si>
  <si>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</si>
  <si>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</si>
  <si>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</si>
  <si>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</si>
  <si>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</si>
  <si>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</si>
  <si>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</si>
  <si>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</si>
  <si>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</si>
  <si>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</si>
  <si>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</si>
  <si>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</si>
  <si>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</si>
  <si>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</si>
  <si>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</si>
  <si>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</si>
  <si>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</si>
  <si>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</si>
  <si>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</si>
  <si>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</si>
  <si>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</si>
  <si>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</si>
  <si>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</si>
  <si>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</si>
  <si>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</si>
  <si>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</si>
  <si>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</si>
  <si>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</si>
  <si>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</si>
  <si>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</si>
  <si>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</si>
  <si>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</si>
  <si>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</si>
  <si>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</si>
  <si>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</si>
  <si>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</si>
  <si>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</si>
  <si>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</si>
  <si>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</si>
  <si>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</si>
  <si>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</si>
  <si>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</si>
  <si>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</si>
  <si>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</si>
  <si>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</si>
  <si>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</si>
  <si>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</si>
  <si>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</si>
  <si>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</si>
  <si>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</si>
  <si>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</si>
  <si>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</si>
  <si>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</si>
  <si>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</si>
  <si>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</si>
  <si>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</si>
  <si>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</si>
  <si>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</si>
  <si>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</si>
  <si>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</si>
  <si>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</si>
  <si>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</si>
  <si>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</si>
  <si>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</si>
  <si>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</si>
  <si>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</si>
  <si>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</si>
  <si>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</si>
  <si>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</si>
  <si>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</si>
  <si>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</si>
  <si>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</si>
  <si>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</si>
  <si>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</si>
  <si>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</si>
  <si>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</si>
  <si>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</si>
  <si>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</si>
  <si>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</si>
  <si>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</si>
  <si>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</si>
  <si>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</si>
  <si>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</si>
  <si>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</si>
  <si>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</si>
  <si>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</si>
  <si>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</si>
  <si>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</si>
  <si>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</si>
  <si>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</si>
  <si>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</si>
  <si>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</si>
  <si>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</si>
  <si>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</si>
  <si>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</si>
  <si>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</si>
  <si>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</si>
  <si>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</si>
  <si>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</si>
  <si>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</si>
  <si>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</si>
  <si>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</si>
  <si>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</si>
  <si>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</si>
  <si>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</si>
  <si>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</si>
  <si>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</si>
  <si>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</si>
  <si>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</si>
  <si>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</si>
  <si>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</si>
  <si>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</si>
  <si>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</si>
  <si>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</si>
  <si>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</si>
  <si>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</si>
  <si>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</si>
  <si>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</si>
  <si>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</si>
  <si>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</si>
  <si>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</si>
  <si>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</si>
  <si>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</si>
  <si>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</si>
  <si>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</si>
  <si>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</si>
  <si>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</si>
  <si>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</si>
  <si>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</si>
  <si>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</si>
  <si>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</si>
  <si>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</si>
  <si>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</si>
  <si>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</si>
  <si>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</si>
  <si>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</si>
  <si>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</si>
  <si>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</si>
  <si>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</si>
  <si>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</si>
  <si>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</si>
  <si>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</si>
  <si>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</si>
  <si>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</si>
  <si>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</si>
  <si>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</si>
  <si>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</si>
  <si>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</si>
  <si>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</si>
  <si>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</si>
  <si>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</si>
  <si>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</si>
  <si>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</si>
  <si>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</si>
  <si>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</si>
  <si>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</si>
  <si>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</si>
  <si>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</si>
  <si>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</si>
  <si>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</si>
  <si>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</si>
  <si>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</si>
  <si>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</si>
  <si>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</si>
  <si>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</si>
  <si>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</si>
  <si>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</si>
  <si>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</si>
  <si>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</si>
  <si>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</si>
  <si>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</si>
  <si>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</si>
  <si>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</si>
  <si>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</si>
  <si>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</si>
  <si>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</si>
  <si>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</si>
  <si>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</si>
  <si>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</si>
  <si>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</si>
  <si>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</si>
  <si>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</si>
  <si>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</si>
  <si>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</si>
  <si>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</si>
  <si>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</si>
  <si>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</si>
  <si>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</si>
  <si>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</si>
  <si>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</si>
  <si>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</si>
  <si>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</si>
  <si>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</si>
  <si>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</si>
  <si>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</si>
  <si>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</si>
  <si>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</si>
  <si>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</si>
  <si>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</si>
  <si>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</si>
  <si>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</si>
  <si>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</si>
  <si>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</si>
  <si>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</si>
  <si>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</si>
  <si>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</si>
  <si>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</si>
  <si>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</si>
  <si>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</si>
  <si>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</si>
  <si>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</si>
  <si>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</si>
  <si>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</si>
  <si>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</si>
  <si>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</si>
  <si>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</si>
  <si>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</si>
  <si>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</si>
  <si>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</si>
  <si>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</si>
  <si>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</si>
  <si>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</si>
  <si>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</si>
  <si>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</si>
  <si>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</si>
  <si>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</si>
  <si>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</si>
  <si>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</si>
  <si>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</si>
  <si>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</si>
  <si>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</si>
  <si>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</si>
  <si>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</si>
  <si>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</si>
  <si>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</si>
  <si>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</si>
  <si>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</si>
  <si>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</si>
  <si>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</si>
  <si>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</si>
  <si>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</si>
  <si>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</si>
  <si>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</si>
  <si>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</si>
  <si>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</si>
  <si>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</si>
  <si>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</si>
  <si>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</si>
  <si>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</si>
  <si>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</si>
  <si>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</si>
  <si>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</si>
  <si>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</si>
  <si>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</si>
  <si>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</si>
  <si>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</si>
  <si>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</si>
  <si>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</si>
  <si>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</si>
  <si>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</si>
  <si>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</si>
  <si>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</si>
  <si>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</si>
  <si>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</si>
  <si>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</si>
  <si>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</si>
  <si>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</si>
  <si>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</si>
  <si>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</si>
  <si>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</si>
  <si>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</si>
  <si>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</si>
  <si>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</si>
  <si>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</si>
  <si>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</si>
  <si>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</si>
  <si>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</si>
  <si>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</si>
  <si>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</si>
  <si>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</si>
  <si>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</si>
  <si>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</si>
  <si>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</si>
  <si>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</si>
  <si>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</si>
  <si>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</si>
  <si>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</si>
  <si>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</si>
  <si>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</si>
  <si>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</si>
  <si>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</si>
  <si>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</si>
  <si>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</si>
  <si>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</si>
  <si>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</si>
  <si>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</si>
  <si>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</si>
  <si>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</si>
  <si>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</si>
  <si>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</si>
  <si>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</si>
  <si>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</si>
  <si>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</si>
  <si>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</si>
  <si>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</si>
  <si>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</si>
  <si>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</si>
  <si>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</si>
  <si>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</si>
  <si>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</si>
  <si>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</si>
  <si>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</si>
  <si>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</si>
  <si>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</si>
  <si>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</si>
  <si>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</si>
  <si>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</si>
  <si>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</si>
  <si>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</si>
  <si>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</si>
  <si>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</si>
  <si>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</si>
  <si>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</si>
  <si>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</si>
  <si>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</si>
  <si>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</si>
  <si>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</si>
  <si>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</si>
  <si>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</si>
  <si>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</si>
  <si>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</si>
  <si>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</si>
  <si>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</si>
  <si>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</si>
  <si>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</si>
  <si>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</si>
  <si>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</si>
  <si>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</si>
  <si>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</si>
  <si>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</si>
  <si>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</si>
  <si>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</si>
  <si>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</si>
  <si>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</si>
  <si>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</si>
  <si>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</si>
  <si>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</si>
  <si>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</si>
  <si>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</si>
  <si>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</si>
  <si>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</si>
  <si>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</si>
  <si>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</si>
  <si>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</si>
  <si>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</si>
  <si>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</si>
  <si>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</si>
  <si>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</si>
  <si>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</si>
  <si>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</si>
  <si>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</si>
  <si>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</si>
  <si>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</si>
  <si>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</si>
  <si>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</si>
  <si>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</si>
  <si>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</si>
  <si>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</si>
  <si>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</si>
  <si>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</si>
  <si>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</si>
  <si>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</si>
  <si>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</si>
  <si>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</si>
  <si>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</si>
  <si>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</si>
  <si>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</si>
  <si>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</si>
  <si>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</si>
  <si>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</si>
  <si>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</si>
  <si>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</si>
  <si>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</si>
  <si>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</si>
  <si>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</si>
  <si>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</si>
  <si>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</si>
  <si>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</si>
  <si>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</si>
  <si>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</si>
  <si>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</si>
  <si>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</si>
  <si>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</si>
  <si>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</si>
  <si>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</si>
  <si>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</si>
  <si>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</si>
  <si>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</si>
  <si>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</si>
  <si>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</si>
  <si>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</si>
  <si>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</si>
  <si>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</si>
  <si>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</si>
  <si>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</si>
  <si>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</si>
  <si>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</si>
  <si>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</si>
  <si>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</si>
  <si>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</si>
  <si>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</si>
  <si>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</si>
  <si>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</si>
  <si>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</si>
  <si>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</si>
  <si>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</si>
  <si>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</si>
  <si>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</si>
  <si>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</si>
  <si>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</si>
  <si>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</si>
  <si>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</si>
  <si>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</si>
  <si>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</si>
  <si>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</si>
  <si>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</si>
  <si>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</si>
  <si>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</si>
  <si>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</si>
  <si>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</si>
  <si>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</si>
  <si>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</si>
  <si>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</si>
  <si>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</si>
  <si>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</si>
  <si>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</si>
  <si>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</si>
  <si>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</si>
  <si>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</si>
  <si>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</si>
  <si>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</si>
  <si>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</si>
  <si>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</si>
  <si>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</si>
  <si>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</si>
  <si>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</si>
  <si>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</si>
  <si>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</si>
  <si>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</si>
  <si>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</si>
  <si>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</si>
  <si>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</si>
  <si>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</si>
  <si>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</si>
  <si>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</si>
  <si>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</si>
  <si>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</si>
  <si>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</si>
  <si>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</si>
  <si>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</si>
  <si>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</si>
  <si>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</si>
  <si>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</si>
  <si>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</si>
  <si>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</si>
  <si>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</si>
  <si>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</si>
  <si>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</si>
  <si>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</si>
  <si>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</si>
  <si>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</si>
  <si>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</si>
  <si>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</si>
  <si>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</si>
  <si>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</si>
  <si>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</si>
  <si>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</si>
  <si>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</si>
  <si>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</si>
  <si>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</si>
  <si>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</si>
  <si>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</si>
  <si>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</si>
  <si>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</si>
  <si>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</si>
  <si>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</si>
  <si>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</si>
  <si>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</si>
  <si>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</si>
  <si>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</si>
  <si>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</si>
  <si>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</si>
  <si>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</si>
  <si>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</si>
  <si>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</si>
  <si>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</si>
  <si>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</si>
  <si>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</si>
  <si>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</si>
  <si>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</si>
  <si>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</si>
  <si>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</si>
  <si>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</si>
  <si>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</si>
  <si>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</si>
  <si>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</si>
  <si>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</si>
  <si>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</si>
  <si>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</si>
  <si>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</si>
  <si>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</si>
  <si>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</si>
  <si>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</si>
  <si>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</si>
  <si>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</si>
  <si>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</si>
  <si>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</si>
  <si>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</si>
  <si>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</si>
  <si>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</si>
  <si>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</si>
  <si>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</si>
  <si>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</si>
  <si>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</si>
  <si>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</si>
  <si>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</si>
  <si>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</si>
  <si>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</si>
  <si>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</si>
  <si>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</si>
  <si>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</si>
  <si>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</si>
  <si>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</si>
  <si>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</si>
  <si>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</si>
  <si>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</si>
  <si>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</si>
  <si>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</si>
  <si>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</si>
  <si>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</si>
  <si>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</si>
  <si>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</si>
  <si>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</si>
  <si>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</si>
  <si>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</si>
  <si>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</si>
  <si>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</si>
  <si>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</si>
  <si>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</si>
  <si>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</si>
  <si>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</si>
  <si>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</si>
  <si>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</si>
  <si>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</si>
  <si>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</si>
  <si>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</si>
  <si>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</si>
  <si>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</si>
  <si>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</si>
  <si>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</si>
  <si>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</si>
  <si>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</si>
  <si>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</si>
  <si>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</si>
  <si>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</si>
  <si>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</si>
  <si>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</si>
  <si>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</si>
  <si>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</si>
  <si>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</si>
  <si>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</si>
  <si>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</si>
  <si>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</si>
  <si>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</si>
  <si>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</si>
  <si>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</si>
  <si>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</si>
  <si>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</si>
  <si>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</si>
  <si>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</si>
  <si>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</si>
  <si>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</si>
  <si>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</si>
  <si>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</si>
  <si>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</si>
  <si>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</si>
  <si>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</si>
  <si>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</si>
  <si>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</si>
  <si>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</si>
  <si>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</si>
  <si>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</si>
  <si>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</si>
  <si>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</si>
  <si>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</si>
  <si>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</si>
  <si>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</si>
  <si>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</si>
  <si>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</si>
  <si>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</si>
  <si>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</si>
  <si>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</si>
  <si>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</si>
  <si>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</si>
  <si>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</si>
  <si>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</si>
  <si>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</si>
  <si>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</si>
  <si>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</si>
  <si>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</si>
  <si>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</si>
  <si>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</si>
  <si>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</si>
  <si>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</si>
  <si>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</si>
  <si>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</si>
  <si>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</si>
  <si>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</si>
  <si>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</si>
  <si>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</si>
  <si>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</si>
  <si>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</si>
  <si>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</si>
  <si>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</si>
  <si>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</si>
  <si>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</si>
  <si>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</si>
  <si>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</si>
  <si>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</si>
  <si>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</si>
  <si>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</si>
  <si>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</si>
  <si>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</si>
  <si>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</si>
  <si>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</si>
  <si>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</si>
  <si>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</si>
  <si>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</si>
  <si>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</si>
  <si>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</si>
  <si>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</si>
  <si>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</si>
  <si>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</si>
  <si>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</si>
  <si>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</si>
  <si>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</si>
  <si>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</si>
  <si>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</si>
  <si>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</si>
  <si>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</si>
  <si>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</si>
  <si>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</si>
  <si>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</si>
  <si>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</si>
  <si>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</si>
  <si>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</si>
  <si>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</si>
  <si>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</si>
  <si>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</si>
  <si>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</si>
  <si>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</si>
  <si>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</si>
  <si>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</si>
  <si>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</si>
  <si>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</si>
  <si>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</si>
  <si>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</si>
  <si>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</si>
  <si>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</si>
  <si>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</si>
  <si>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</si>
  <si>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</si>
  <si>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</si>
  <si>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</si>
  <si>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</si>
  <si>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</si>
  <si>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</si>
  <si>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</si>
  <si>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</si>
  <si>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</si>
  <si>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</si>
  <si>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</si>
  <si>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</si>
  <si>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</si>
  <si>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</si>
  <si>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</si>
  <si>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</si>
  <si>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</si>
  <si>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</si>
  <si>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</si>
  <si>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</si>
  <si>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</si>
  <si>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</si>
  <si>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</si>
  <si>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</si>
  <si>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</si>
  <si>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</si>
  <si>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</si>
  <si>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</si>
  <si>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</si>
  <si>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</si>
  <si>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</si>
  <si>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</si>
  <si>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</si>
  <si>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</si>
  <si>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</si>
  <si>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</si>
  <si>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</si>
  <si>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</si>
  <si>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</si>
  <si>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</si>
  <si>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</si>
  <si>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</si>
  <si>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</si>
  <si>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</si>
  <si>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</si>
  <si>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</si>
  <si>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</si>
  <si>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</si>
  <si>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</si>
  <si>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</si>
  <si>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</si>
  <si>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</si>
  <si>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</si>
  <si>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</si>
  <si>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</si>
  <si>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</si>
  <si>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</si>
  <si>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</si>
  <si>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</si>
  <si>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</si>
  <si>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</si>
  <si>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</si>
  <si>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</si>
  <si>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</si>
  <si>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</si>
  <si>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</si>
  <si>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</si>
  <si>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</si>
  <si>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</si>
  <si>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</si>
  <si>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</si>
  <si>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</si>
  <si>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</si>
  <si>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</si>
  <si>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</si>
  <si>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</si>
  <si>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</si>
  <si>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</si>
  <si>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</si>
  <si>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</si>
  <si>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</si>
  <si>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</si>
  <si>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</si>
  <si>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</si>
  <si>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</si>
  <si>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</si>
  <si>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</si>
  <si>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</si>
  <si>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</si>
  <si>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</si>
  <si>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</si>
  <si>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</si>
  <si>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</si>
  <si>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</si>
  <si>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</si>
  <si>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</si>
  <si>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</si>
  <si>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</si>
  <si>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</si>
  <si>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</si>
  <si>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</si>
  <si>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</si>
  <si>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</si>
  <si>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</si>
  <si>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</si>
  <si>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</si>
  <si>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</si>
  <si>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</si>
  <si>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</si>
  <si>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</si>
  <si>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</si>
  <si>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</si>
  <si>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</si>
  <si>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</si>
  <si>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</si>
  <si>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</si>
  <si>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</si>
  <si>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</si>
  <si>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</si>
  <si>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</si>
  <si>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</si>
  <si>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</si>
  <si>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</si>
  <si>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</si>
  <si>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</si>
  <si>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</si>
  <si>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</si>
  <si>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</si>
  <si>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</si>
  <si>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</si>
  <si>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</si>
  <si>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</si>
  <si>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</si>
  <si>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</si>
  <si>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</si>
  <si>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</si>
  <si>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</si>
  <si>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</si>
  <si>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</si>
  <si>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</si>
  <si>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</si>
  <si>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</si>
  <si>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</si>
  <si>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</si>
  <si>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</si>
  <si>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</si>
  <si>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</si>
  <si>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</si>
  <si>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</si>
  <si>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</si>
  <si>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</si>
  <si>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</si>
  <si>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</si>
  <si>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</si>
  <si>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</si>
  <si>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</si>
  <si>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</si>
  <si>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</si>
  <si>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</si>
  <si>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</si>
  <si>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</si>
  <si>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</si>
  <si>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</si>
  <si>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</si>
  <si>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</si>
  <si>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</si>
  <si>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</si>
  <si>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</si>
  <si>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</si>
  <si>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</si>
  <si>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</si>
  <si>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</si>
  <si>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</si>
  <si>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</si>
  <si>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</si>
  <si>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</si>
  <si>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</si>
  <si>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</si>
  <si>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</si>
  <si>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</si>
  <si>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</si>
  <si>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</si>
  <si>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</si>
  <si>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</si>
  <si>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</si>
  <si>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</si>
  <si>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</si>
  <si>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</si>
  <si>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</si>
  <si>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</si>
  <si>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</si>
  <si>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</si>
  <si>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</si>
  <si>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</si>
  <si>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</si>
  <si>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</si>
  <si>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</si>
  <si>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</si>
  <si>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</si>
  <si>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</si>
  <si>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</si>
  <si>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</si>
  <si>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</si>
  <si>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</si>
  <si>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</si>
  <si>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</si>
  <si>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</si>
  <si>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</si>
  <si>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</si>
  <si>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</si>
  <si>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</si>
  <si>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</si>
  <si>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</si>
  <si>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</si>
  <si>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</si>
  <si>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</si>
  <si>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</si>
  <si>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</si>
  <si>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</si>
  <si>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</si>
  <si>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</si>
  <si>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</si>
  <si>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</si>
  <si>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</si>
  <si>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</si>
  <si>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</si>
  <si>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</si>
  <si>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</si>
  <si>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</si>
  <si>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</si>
  <si>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</si>
  <si>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</si>
  <si>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</si>
  <si>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</si>
  <si>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</si>
  <si>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</si>
  <si>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</si>
  <si>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</si>
  <si>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</si>
  <si>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</si>
  <si>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</si>
  <si>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</si>
  <si>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</si>
  <si>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</si>
  <si>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</si>
  <si>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</si>
  <si>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</si>
  <si>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</si>
  <si>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</si>
  <si>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</si>
  <si>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</si>
  <si>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</si>
  <si>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</si>
  <si>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</si>
  <si>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</si>
  <si>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</si>
  <si>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</si>
  <si>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</si>
  <si>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</si>
  <si>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</si>
  <si>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</si>
  <si>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</si>
  <si>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</si>
  <si>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</si>
  <si>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</si>
  <si>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</si>
  <si>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</si>
  <si>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</si>
  <si>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</si>
  <si>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</si>
  <si>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</si>
  <si>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</si>
  <si>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</si>
  <si>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</si>
  <si>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</si>
  <si>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</si>
  <si>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</si>
  <si>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</si>
  <si>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</si>
  <si>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</si>
  <si>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</si>
  <si>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</si>
  <si>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</si>
  <si>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</si>
  <si>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</si>
  <si>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</si>
  <si>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</si>
  <si>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</si>
  <si>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</si>
  <si>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</si>
  <si>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</si>
  <si>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</si>
  <si>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</si>
  <si>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</si>
  <si>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</si>
  <si>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</si>
  <si>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</si>
  <si>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</si>
  <si>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</si>
  <si>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</si>
  <si>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</si>
  <si>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</si>
  <si>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</si>
  <si>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</si>
  <si>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</si>
  <si>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</si>
  <si>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</si>
  <si>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</si>
  <si>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</si>
  <si>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</si>
  <si>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</si>
  <si>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</si>
  <si>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</si>
  <si>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</si>
  <si>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</si>
  <si>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</si>
  <si>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</si>
  <si>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</si>
  <si>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</si>
  <si>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</si>
  <si>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</si>
  <si>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</si>
  <si>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</si>
  <si>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</si>
  <si>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</si>
  <si>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</si>
  <si>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</si>
  <si>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</si>
  <si>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</si>
  <si>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</si>
  <si>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</si>
  <si>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</si>
  <si>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</si>
  <si>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</si>
  <si>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</si>
  <si>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</si>
  <si>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</si>
  <si>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</si>
  <si>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</si>
  <si>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</si>
  <si>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</si>
  <si>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</si>
  <si>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</si>
  <si>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</si>
  <si>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</si>
  <si>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</si>
  <si>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</si>
  <si>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</si>
  <si>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</si>
  <si>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</si>
  <si>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</si>
  <si>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</si>
  <si>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</si>
  <si>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</si>
  <si>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</si>
  <si>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</si>
  <si>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</si>
  <si>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</si>
  <si>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</si>
  <si>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</si>
  <si>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</si>
  <si>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</si>
  <si>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</si>
  <si>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</si>
  <si>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</si>
  <si>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</si>
  <si>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</si>
  <si>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</si>
  <si>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</si>
  <si>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</si>
  <si>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</si>
  <si>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</si>
  <si>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</si>
  <si>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</si>
  <si>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</si>
  <si>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</si>
  <si>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</si>
  <si>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</si>
  <si>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</si>
  <si>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</si>
  <si>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</si>
  <si>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</si>
  <si>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</si>
  <si>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</si>
  <si>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</si>
  <si>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</si>
  <si>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</si>
  <si>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</si>
  <si>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</si>
  <si>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</si>
  <si>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</si>
  <si>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</si>
  <si>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</si>
  <si>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</si>
  <si>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</si>
  <si>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</si>
  <si>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</si>
  <si>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</si>
  <si>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</si>
  <si>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</si>
  <si>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</si>
  <si>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</si>
  <si>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</si>
  <si>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</si>
  <si>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</si>
  <si>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</si>
  <si>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</si>
  <si>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</si>
  <si>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</si>
  <si>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</si>
  <si>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</si>
  <si>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</si>
  <si>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</si>
  <si>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</si>
  <si>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</si>
  <si>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</si>
  <si>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</si>
  <si>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</si>
  <si>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</si>
  <si>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</si>
  <si>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</si>
  <si>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</si>
  <si>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</si>
  <si>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</si>
  <si>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</si>
  <si>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</si>
  <si>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</si>
  <si>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</si>
  <si>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</si>
  <si>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</si>
  <si>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</si>
  <si>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</si>
  <si>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</si>
  <si>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</si>
  <si>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</si>
  <si>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</si>
  <si>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</si>
  <si>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</si>
  <si>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</si>
  <si>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</si>
  <si>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</si>
  <si>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</si>
  <si>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</si>
  <si>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</si>
  <si>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</si>
  <si>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</si>
  <si>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</si>
  <si>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</si>
  <si>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</si>
  <si>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</si>
  <si>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</si>
  <si>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</si>
  <si>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</si>
  <si>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</si>
  <si>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</si>
  <si>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</si>
  <si>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</si>
  <si>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</si>
  <si>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</si>
  <si>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</si>
  <si>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</si>
  <si>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</si>
  <si>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</si>
  <si>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</si>
  <si>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</si>
  <si>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</si>
  <si>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</si>
  <si>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</si>
  <si>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</si>
  <si>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</si>
  <si>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</si>
  <si>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</si>
  <si>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</si>
  <si>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</si>
  <si>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</si>
  <si>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</si>
  <si>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</si>
  <si>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</si>
  <si>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</si>
  <si>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</si>
  <si>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</si>
  <si>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</si>
  <si>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</si>
  <si>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</si>
  <si>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</si>
  <si>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</si>
  <si>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</si>
  <si>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</si>
  <si>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</si>
  <si>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</si>
  <si>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</si>
  <si>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</si>
  <si>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</si>
  <si>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</si>
  <si>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</si>
  <si>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</si>
  <si>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</si>
  <si>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</si>
  <si>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</si>
  <si>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</si>
  <si>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</si>
  <si>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</si>
  <si>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</si>
  <si>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</si>
  <si>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</si>
  <si>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</si>
  <si>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</si>
  <si>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</si>
  <si>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</si>
  <si>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</si>
  <si>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</si>
  <si>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</si>
  <si>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</si>
  <si>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</si>
  <si>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</si>
  <si>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</si>
  <si>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</si>
  <si>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</si>
  <si>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</si>
  <si>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</si>
  <si>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</si>
  <si>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</si>
  <si>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</si>
  <si>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</si>
  <si>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</si>
  <si>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</si>
  <si>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</si>
  <si>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</si>
  <si>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</si>
  <si>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</si>
  <si>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</si>
  <si>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</si>
  <si>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</si>
  <si>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</si>
  <si>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</si>
  <si>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</si>
  <si>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</si>
  <si>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</si>
  <si>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</si>
  <si>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</si>
  <si>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</si>
  <si>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</si>
  <si>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</si>
  <si>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</si>
  <si>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</si>
  <si>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</si>
  <si>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</si>
  <si>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</si>
  <si>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</si>
  <si>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</si>
  <si>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</si>
  <si>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</si>
  <si>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</si>
  <si>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</si>
  <si>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</si>
  <si>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</si>
  <si>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</si>
  <si>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</si>
  <si>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</si>
  <si>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</si>
  <si>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</si>
  <si>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</si>
  <si>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</si>
  <si>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</si>
  <si>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</si>
  <si>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</si>
  <si>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</si>
  <si>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</si>
  <si>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</si>
  <si>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</si>
  <si>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</si>
  <si>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</si>
  <si>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</si>
  <si>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</si>
  <si>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</si>
  <si>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</si>
  <si>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</si>
  <si>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</si>
  <si>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</si>
  <si>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</si>
  <si>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</si>
  <si>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</si>
  <si>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</si>
  <si>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</si>
  <si>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</si>
  <si>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</si>
  <si>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</si>
  <si>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</si>
  <si>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</si>
  <si>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</si>
  <si>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</si>
  <si>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</si>
  <si>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</si>
  <si>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</si>
  <si>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</si>
  <si>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</si>
  <si>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</si>
  <si>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</si>
  <si>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</si>
  <si>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</si>
  <si>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</si>
  <si>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</si>
  <si>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</si>
  <si>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</si>
  <si>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</si>
  <si>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</si>
  <si>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</si>
  <si>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</si>
  <si>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</si>
  <si>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</si>
  <si>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</si>
  <si>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</si>
  <si>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</si>
  <si>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</si>
  <si>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</si>
  <si>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</si>
  <si>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</si>
  <si>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</si>
  <si>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</si>
  <si>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</si>
  <si>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</si>
  <si>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</si>
  <si>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</si>
  <si>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</si>
  <si>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</si>
  <si>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</si>
  <si>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</si>
  <si>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</si>
  <si>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</si>
  <si>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</si>
  <si>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</si>
  <si>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</si>
  <si>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</si>
  <si>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</si>
  <si>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</si>
  <si>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</si>
  <si>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</si>
  <si>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</si>
  <si>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</si>
  <si>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</si>
  <si>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</si>
  <si>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</si>
  <si>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</si>
  <si>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</si>
  <si>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</si>
  <si>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</si>
  <si>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</si>
  <si>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</si>
  <si>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</si>
  <si>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</si>
  <si>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</si>
  <si>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</si>
  <si>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</si>
  <si>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</si>
  <si>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</si>
  <si>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</si>
  <si>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</si>
  <si>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</si>
  <si>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</si>
  <si>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</si>
  <si>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</si>
  <si>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</si>
  <si>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</si>
  <si>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</si>
  <si>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</si>
  <si>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</si>
  <si>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</si>
  <si>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</si>
  <si>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</si>
  <si>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</si>
  <si>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</si>
  <si>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</si>
  <si>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</si>
  <si>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</si>
  <si>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</si>
  <si>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</si>
  <si>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</si>
  <si>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</si>
  <si>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</si>
  <si>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</si>
  <si>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</si>
  <si>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</si>
  <si>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</si>
  <si>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</si>
  <si>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</si>
  <si>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</si>
  <si>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</si>
  <si>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</si>
  <si>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</si>
  <si>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</si>
  <si>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</si>
  <si>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</si>
  <si>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</si>
  <si>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</si>
  <si>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</si>
  <si>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</si>
  <si>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</si>
  <si>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</si>
  <si>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</si>
  <si>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</si>
  <si>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</si>
  <si>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</si>
  <si>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</si>
  <si>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</si>
  <si>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</si>
  <si>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</si>
  <si>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</si>
  <si>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</si>
  <si>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</si>
  <si>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</si>
  <si>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</si>
  <si>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</si>
  <si>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</si>
  <si>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</si>
  <si>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</si>
  <si>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</si>
  <si>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</si>
  <si>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</si>
  <si>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</si>
  <si>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</si>
  <si>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</si>
  <si>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</si>
  <si>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</si>
  <si>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</si>
  <si>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</si>
  <si>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</si>
  <si>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</si>
  <si>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</si>
  <si>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</si>
  <si>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</si>
  <si>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</si>
  <si>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</si>
  <si>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</si>
  <si>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</si>
  <si>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</si>
  <si>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</si>
  <si>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</si>
  <si>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</si>
  <si>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</si>
  <si>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</si>
  <si>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</si>
  <si>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</si>
  <si>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</si>
  <si>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</si>
  <si>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</si>
  <si>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</si>
  <si>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</si>
  <si>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</si>
  <si>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</si>
  <si>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</si>
  <si>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</si>
  <si>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</si>
  <si>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</si>
  <si>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</si>
  <si>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</si>
  <si>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</si>
  <si>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</si>
  <si>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</si>
  <si>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</si>
  <si>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</si>
  <si>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</si>
  <si>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</si>
  <si>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</si>
  <si>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</si>
  <si>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</si>
  <si>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</si>
  <si>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</si>
  <si>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</si>
  <si>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</si>
  <si>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</si>
  <si>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</si>
  <si>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</si>
  <si>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</si>
  <si>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</si>
  <si>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</si>
  <si>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</si>
  <si>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</si>
  <si>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</si>
  <si>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</si>
  <si>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</si>
  <si>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</si>
  <si>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</si>
  <si>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</si>
  <si>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</si>
  <si>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</si>
  <si>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</si>
  <si>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</si>
  <si>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</si>
  <si>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</si>
  <si>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</si>
  <si>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</si>
  <si>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</si>
  <si>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</si>
  <si>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</si>
  <si>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</si>
  <si>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</si>
  <si>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</si>
  <si>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</si>
  <si>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</si>
  <si>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</si>
  <si>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</si>
  <si>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</si>
  <si>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</si>
  <si>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</si>
  <si>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</si>
  <si>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</si>
  <si>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</si>
  <si>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</si>
  <si>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</si>
  <si>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</si>
  <si>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</si>
  <si>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</si>
  <si>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</si>
  <si>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</si>
  <si>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</si>
  <si>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</si>
  <si>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</si>
  <si>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</si>
  <si>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</si>
  <si>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</si>
  <si>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</si>
  <si>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</si>
  <si>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</si>
  <si>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</si>
  <si>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</si>
  <si>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</si>
  <si>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</si>
  <si>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</si>
  <si>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</si>
  <si>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</si>
  <si>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</si>
  <si>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</si>
  <si>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</si>
  <si>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</si>
  <si>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</si>
  <si>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</si>
  <si>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</si>
  <si>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</si>
  <si>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</si>
  <si>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</si>
  <si>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</si>
  <si>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</si>
  <si>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</si>
  <si>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</si>
  <si>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</si>
  <si>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</si>
  <si>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</si>
  <si>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</si>
  <si>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</si>
  <si>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</si>
  <si>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</si>
  <si>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</si>
  <si>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</si>
  <si>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</si>
  <si>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</si>
  <si>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</si>
  <si>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</si>
  <si>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</si>
  <si>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</si>
  <si>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</si>
  <si>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</si>
  <si>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</si>
  <si>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</si>
  <si>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</si>
  <si>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</si>
  <si>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</si>
  <si>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</si>
  <si>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</si>
  <si>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</si>
  <si>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</si>
  <si>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</si>
  <si>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</si>
  <si>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</si>
  <si>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</si>
  <si>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</si>
  <si>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</si>
  <si>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</si>
  <si>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</si>
  <si>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</si>
  <si>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</si>
  <si>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</si>
  <si>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</si>
  <si>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</si>
  <si>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</si>
  <si>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</si>
  <si>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</si>
  <si>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</si>
  <si>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</si>
  <si>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</si>
  <si>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</si>
  <si>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</si>
  <si>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</si>
  <si>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</si>
  <si>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</si>
  <si>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</si>
  <si>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</si>
  <si>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</si>
  <si>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</si>
  <si>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</si>
  <si>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</si>
  <si>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</si>
  <si>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</si>
  <si>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</si>
  <si>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</si>
  <si>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</si>
  <si>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</si>
  <si>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</si>
  <si>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</si>
  <si>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</si>
  <si>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</si>
  <si>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</si>
  <si>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</si>
  <si>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</si>
  <si>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</si>
  <si>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</si>
  <si>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</si>
  <si>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</si>
  <si>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</si>
  <si>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</si>
  <si>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</si>
  <si>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</si>
  <si>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</si>
  <si>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</si>
  <si>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</si>
  <si>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</si>
  <si>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</si>
  <si>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</si>
  <si>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</si>
  <si>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</si>
  <si>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</si>
  <si>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</si>
  <si>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</si>
  <si>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</si>
  <si>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</si>
  <si>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</si>
  <si>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</si>
  <si>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</si>
  <si>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</si>
  <si>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</si>
  <si>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</si>
  <si>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</si>
  <si>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</si>
  <si>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</si>
  <si>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</si>
  <si>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</si>
  <si>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</si>
  <si>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</si>
  <si>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</si>
  <si>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</si>
  <si>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</si>
  <si>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</si>
  <si>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</si>
  <si>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</si>
  <si>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</si>
  <si>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</si>
  <si>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</si>
  <si>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</si>
  <si>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</si>
  <si>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</si>
  <si>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</si>
  <si>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</si>
  <si>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</si>
  <si>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</si>
  <si>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</si>
  <si>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</si>
  <si>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</si>
  <si>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</si>
  <si>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</si>
  <si>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</si>
  <si>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</si>
  <si>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</si>
  <si>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</si>
  <si>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</si>
  <si>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</si>
  <si>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</si>
  <si>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</si>
  <si>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</si>
  <si>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</si>
  <si>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</si>
  <si>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</si>
  <si>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</si>
  <si>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</si>
  <si>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</si>
  <si>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</si>
  <si>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</si>
  <si>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</si>
  <si>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</si>
  <si>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</si>
  <si>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</si>
  <si>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</si>
  <si>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</si>
  <si>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</si>
  <si>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</si>
  <si>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</si>
  <si>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</si>
  <si>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</si>
  <si>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</si>
  <si>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</si>
  <si>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</si>
  <si>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</si>
  <si>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</si>
  <si>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</si>
  <si>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</si>
  <si>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</si>
  <si>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</si>
  <si>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</si>
  <si>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</si>
  <si>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</si>
  <si>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</si>
  <si>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</si>
  <si>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</si>
  <si>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</si>
  <si>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</si>
  <si>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</si>
  <si>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</si>
  <si>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</si>
  <si>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</si>
  <si>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</si>
  <si>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</si>
  <si>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</si>
  <si>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</si>
  <si>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</si>
  <si>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</si>
  <si>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</si>
  <si>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</si>
  <si>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</si>
  <si>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</si>
  <si>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</si>
  <si>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</si>
  <si>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</si>
  <si>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</si>
  <si>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</si>
  <si>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</si>
  <si>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</si>
  <si>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</si>
  <si>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</si>
  <si>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</si>
  <si>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</si>
  <si>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</si>
  <si>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</si>
  <si>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</si>
  <si>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</si>
  <si>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</si>
  <si>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</si>
  <si>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</si>
  <si>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</si>
  <si>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</si>
  <si>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</si>
  <si>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</si>
  <si>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</si>
  <si>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</si>
  <si>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</si>
  <si>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</si>
  <si>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</si>
  <si>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</si>
  <si>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</si>
  <si>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</si>
  <si>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</si>
  <si>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</si>
  <si>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</si>
  <si>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</si>
  <si>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</si>
  <si>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</si>
  <si>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</si>
  <si>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</si>
  <si>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</si>
  <si>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</si>
  <si>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</si>
  <si>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</si>
  <si>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</si>
  <si>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</si>
  <si>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</si>
  <si>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</si>
  <si>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</si>
  <si>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</si>
  <si>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</si>
  <si>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</si>
  <si>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</si>
  <si>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</si>
  <si>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</si>
  <si>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</si>
  <si>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</si>
  <si>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</si>
  <si>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</si>
  <si>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</si>
  <si>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</si>
  <si>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</si>
  <si>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</si>
  <si>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</si>
  <si>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</si>
  <si>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</si>
  <si>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</si>
  <si>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</si>
  <si>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</si>
  <si>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</si>
  <si>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</si>
  <si>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</si>
  <si>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</si>
  <si>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</si>
  <si>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</si>
  <si>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</si>
  <si>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</si>
  <si>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</si>
  <si>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</si>
  <si>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</si>
  <si>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</si>
  <si>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</si>
  <si>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</si>
  <si>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</si>
  <si>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</si>
  <si>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</si>
  <si>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</si>
  <si>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</si>
  <si>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</si>
  <si>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</si>
  <si>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</si>
  <si>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</si>
  <si>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</si>
  <si>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</si>
  <si>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</si>
  <si>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</si>
  <si>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</si>
  <si>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</si>
  <si>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</si>
  <si>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</si>
  <si>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</si>
  <si>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</si>
  <si>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</si>
  <si>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</si>
  <si>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</si>
  <si>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</si>
  <si>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</si>
  <si>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</si>
  <si>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</si>
  <si>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</si>
  <si>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</si>
  <si>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</si>
  <si>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</si>
  <si>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</si>
  <si>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</si>
  <si>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</si>
  <si>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</si>
  <si>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</si>
  <si>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</si>
  <si>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</si>
  <si>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</si>
  <si>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</si>
  <si>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</si>
  <si>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</si>
  <si>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</si>
  <si>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</si>
  <si>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</si>
  <si>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</si>
  <si>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</si>
  <si>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</si>
  <si>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</si>
  <si>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</si>
  <si>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</si>
  <si>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</si>
  <si>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</si>
  <si>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</si>
  <si>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</si>
  <si>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</si>
  <si>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</si>
  <si>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</si>
  <si>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</si>
  <si>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</si>
  <si>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</si>
  <si>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</si>
  <si>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</si>
  <si>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</si>
  <si>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</si>
  <si>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</si>
  <si>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</si>
  <si>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</si>
  <si>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</si>
  <si>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</si>
  <si>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</si>
  <si>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</si>
  <si>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</si>
  <si>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</si>
  <si>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</si>
  <si>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</si>
  <si>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</si>
  <si>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</si>
  <si>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</si>
  <si>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</si>
  <si>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</si>
  <si>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</si>
  <si>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</si>
  <si>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</si>
  <si>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</si>
  <si>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</si>
  <si>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</si>
  <si>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</si>
  <si>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</si>
  <si>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</si>
  <si>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</si>
  <si>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</si>
  <si>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</si>
  <si>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</si>
  <si>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</si>
  <si>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</si>
  <si>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</si>
  <si>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</si>
  <si>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</si>
  <si>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</si>
  <si>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</si>
  <si>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</si>
  <si>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</si>
  <si>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</si>
  <si>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</si>
  <si>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</si>
  <si>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</si>
  <si>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</si>
  <si>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</si>
  <si>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</si>
  <si>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</si>
  <si>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</si>
  <si>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</si>
  <si>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</si>
  <si>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</si>
  <si>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</si>
  <si>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</si>
  <si>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</si>
  <si>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</si>
  <si>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</si>
  <si>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</si>
  <si>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</si>
  <si>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</si>
  <si>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</si>
  <si>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</si>
  <si>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</si>
  <si>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</si>
  <si>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</si>
  <si>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</si>
  <si>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</si>
  <si>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</si>
  <si>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</si>
  <si>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</si>
  <si>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</si>
  <si>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</si>
  <si>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</si>
  <si>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</si>
  <si>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</si>
  <si>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</si>
  <si>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</si>
  <si>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</si>
  <si>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</si>
  <si>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</si>
  <si>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</si>
  <si>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</si>
  <si>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</si>
  <si>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</si>
  <si>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</si>
  <si>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</si>
  <si>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</si>
  <si>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</si>
  <si>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</si>
  <si>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</si>
  <si>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</si>
  <si>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</si>
  <si>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</si>
  <si>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</si>
  <si>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</si>
  <si>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</si>
  <si>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</si>
  <si>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</si>
  <si>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</si>
  <si>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</si>
  <si>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</si>
  <si>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</si>
  <si>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</si>
  <si>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</si>
  <si>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</si>
  <si>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</si>
  <si>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</si>
  <si>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</si>
  <si>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</si>
  <si>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</si>
  <si>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</si>
  <si>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</si>
  <si>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</si>
  <si>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</si>
  <si>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</si>
  <si>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</si>
  <si>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</si>
  <si>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</si>
  <si>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</si>
  <si>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</si>
  <si>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</si>
  <si>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</si>
  <si>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</si>
  <si>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</si>
  <si>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</si>
  <si>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</si>
  <si>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</si>
  <si>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</si>
  <si>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</si>
  <si>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</si>
  <si>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</si>
  <si>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</si>
  <si>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</si>
  <si>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</si>
  <si>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</si>
  <si>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</si>
  <si>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</si>
  <si>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</si>
  <si>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</si>
  <si>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</si>
  <si>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</si>
  <si>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</si>
  <si>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</si>
  <si>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</si>
  <si>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</si>
  <si>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</si>
  <si>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</si>
  <si>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</si>
  <si>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</si>
  <si>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</si>
  <si>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</si>
  <si>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</si>
  <si>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</si>
  <si>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</si>
  <si>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</si>
  <si>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</si>
  <si>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</si>
  <si>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</si>
  <si>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</si>
  <si>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</si>
  <si>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</si>
  <si>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</si>
  <si>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</si>
  <si>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</si>
  <si>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</si>
  <si>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</si>
  <si>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</si>
  <si>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</si>
  <si>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</si>
  <si>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</si>
  <si>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</si>
  <si>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</si>
  <si>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</si>
  <si>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</si>
  <si>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</si>
  <si>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</si>
  <si>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</si>
  <si>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</si>
  <si>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</si>
  <si>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</si>
  <si>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</si>
  <si>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</si>
  <si>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</si>
  <si>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</si>
  <si>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</si>
  <si>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</si>
  <si>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</si>
  <si>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</si>
  <si>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</si>
  <si>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</si>
  <si>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</si>
  <si>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</si>
  <si>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</si>
  <si>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</si>
  <si>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</si>
  <si>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</si>
  <si>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</si>
  <si>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</si>
  <si>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</si>
  <si>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</si>
  <si>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</si>
  <si>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</si>
  <si>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</si>
  <si>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</si>
  <si>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</si>
  <si>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</si>
  <si>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</si>
  <si>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</si>
  <si>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</si>
  <si>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</si>
  <si>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</si>
  <si>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</si>
  <si>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</si>
  <si>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</si>
  <si>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</si>
  <si>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</si>
  <si>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</si>
  <si>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</si>
  <si>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</si>
  <si>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</si>
  <si>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</si>
  <si>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</si>
  <si>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</si>
  <si>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</si>
  <si>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</si>
  <si>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</si>
  <si>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</si>
  <si>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</si>
  <si>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</si>
  <si>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</si>
  <si>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</si>
  <si>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</si>
  <si>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</si>
  <si>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</si>
  <si>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</si>
  <si>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</si>
  <si>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</si>
  <si>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</si>
  <si>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</si>
  <si>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</si>
  <si>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</si>
  <si>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</si>
  <si>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</si>
  <si>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</si>
  <si>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</si>
  <si>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</si>
  <si>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</si>
  <si>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</si>
  <si>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</si>
  <si>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</si>
  <si>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</si>
  <si>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</si>
  <si>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</si>
  <si>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</si>
  <si>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</si>
  <si>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</si>
  <si>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</si>
  <si>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</si>
  <si>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</si>
  <si>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</si>
  <si>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</si>
  <si>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</si>
  <si>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</si>
  <si>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</si>
  <si>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</si>
  <si>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</si>
  <si>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</si>
  <si>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</si>
  <si>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</si>
  <si>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</si>
  <si>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</si>
  <si>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</si>
  <si>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</si>
  <si>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</si>
  <si>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</si>
  <si>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</si>
  <si>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</si>
  <si>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</si>
  <si>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</si>
  <si>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</si>
  <si>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</si>
  <si>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</si>
  <si>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</si>
  <si>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</si>
  <si>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</si>
  <si>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</si>
  <si>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</si>
  <si>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</si>
  <si>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</si>
  <si>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</si>
  <si>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</si>
  <si>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</si>
  <si>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</si>
  <si>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</si>
  <si>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</si>
  <si>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</si>
  <si>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</si>
  <si>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</si>
  <si>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</si>
  <si>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</si>
  <si>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</si>
  <si>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</si>
  <si>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</si>
  <si>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</si>
  <si>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</si>
  <si>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</si>
  <si>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</si>
  <si>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</si>
  <si>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</si>
  <si>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</si>
  <si>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</si>
  <si>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</si>
  <si>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</si>
  <si>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</si>
  <si>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</si>
  <si>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</si>
  <si>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</si>
  <si>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</si>
  <si>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</si>
  <si>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</si>
  <si>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</si>
  <si>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</si>
  <si>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</si>
  <si>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</si>
  <si>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</si>
  <si>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</si>
  <si>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</si>
  <si>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</si>
  <si>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</si>
  <si>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</si>
  <si>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</si>
  <si>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</si>
  <si>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</si>
  <si>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</si>
  <si>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</si>
  <si>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</si>
  <si>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</si>
  <si>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</si>
  <si>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</si>
  <si>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</si>
  <si>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</si>
  <si>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</si>
  <si>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</si>
  <si>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</si>
  <si>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</si>
  <si>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</si>
  <si>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</si>
  <si>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</si>
  <si>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</si>
  <si>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</si>
  <si>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</si>
  <si>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</si>
  <si>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</si>
  <si>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</si>
  <si>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</si>
  <si>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</si>
  <si>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</si>
  <si>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</si>
  <si>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</si>
  <si>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</si>
  <si>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</si>
  <si>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</si>
  <si>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</si>
  <si>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</si>
  <si>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</si>
  <si>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</si>
  <si>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</si>
  <si>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</si>
  <si>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</si>
  <si>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</si>
  <si>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</si>
  <si>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</si>
  <si>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</si>
  <si>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</si>
  <si>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</si>
  <si>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</si>
  <si>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</si>
  <si>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</si>
  <si>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</si>
  <si>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</si>
  <si>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</si>
  <si>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</si>
  <si>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</si>
  <si>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</si>
  <si>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</si>
  <si>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</si>
  <si>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</si>
  <si>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</si>
  <si>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</si>
  <si>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</si>
  <si>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</si>
  <si>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</si>
  <si>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</si>
  <si>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</si>
  <si>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</si>
  <si>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</si>
  <si>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</si>
  <si>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</si>
  <si>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</si>
  <si>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</si>
  <si>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</si>
  <si>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</si>
  <si>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</si>
  <si>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</si>
  <si>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</si>
  <si>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</si>
  <si>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</si>
  <si>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</si>
  <si>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</si>
  <si>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</si>
  <si>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</si>
  <si>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</si>
  <si>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</si>
  <si>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</si>
  <si>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</si>
  <si>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</si>
  <si>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</si>
  <si>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</si>
  <si>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</si>
  <si>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</si>
  <si>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</si>
  <si>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</si>
  <si>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</si>
  <si>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</si>
  <si>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</si>
  <si>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</si>
  <si>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</si>
  <si>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</si>
  <si>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</si>
  <si>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</si>
  <si>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</si>
  <si>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</si>
  <si>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</si>
  <si>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</si>
  <si>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</si>
  <si>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</si>
  <si>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</si>
  <si>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</si>
  <si>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</si>
  <si>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</si>
  <si>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</si>
  <si>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</si>
  <si>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</si>
  <si>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</si>
  <si>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</si>
  <si>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</si>
  <si>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</si>
  <si>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</si>
  <si>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</si>
  <si>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</si>
  <si>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</si>
  <si>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</si>
  <si>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</si>
  <si>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</si>
  <si>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</si>
  <si>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</si>
  <si>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</si>
  <si>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</si>
  <si>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</si>
  <si>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</si>
  <si>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</si>
  <si>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</si>
  <si>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</si>
  <si>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</si>
  <si>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</si>
  <si>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</si>
  <si>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</si>
  <si>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</si>
  <si>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</si>
  <si>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</si>
  <si>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</si>
  <si>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</si>
  <si>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</si>
  <si>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</si>
  <si>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</si>
  <si>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</si>
  <si>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</si>
  <si>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</si>
  <si>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</si>
  <si>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</si>
  <si>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</si>
  <si>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</si>
  <si>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</si>
  <si>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</si>
  <si>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</si>
  <si>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</si>
  <si>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</si>
  <si>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</si>
  <si>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</si>
  <si>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</si>
  <si>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</si>
  <si>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</si>
  <si>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</si>
  <si>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</si>
  <si>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</si>
  <si>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</si>
  <si>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</si>
  <si>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</si>
  <si>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</si>
  <si>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</si>
  <si>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</si>
  <si>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</si>
  <si>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</si>
  <si>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</si>
  <si>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</si>
  <si>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</si>
  <si>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</si>
  <si>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</si>
  <si>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</si>
  <si>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</si>
  <si>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</si>
  <si>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</si>
  <si>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</si>
  <si>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</si>
  <si>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</si>
  <si>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</si>
  <si>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</si>
  <si>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</si>
  <si>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</si>
  <si>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</si>
  <si>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</si>
  <si>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</si>
  <si>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</si>
  <si>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</si>
  <si>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</si>
  <si>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</si>
  <si>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</si>
  <si>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</si>
  <si>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</si>
  <si>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</si>
  <si>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</si>
  <si>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</si>
  <si>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</si>
  <si>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</si>
  <si>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</si>
  <si>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</si>
  <si>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</si>
  <si>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</si>
  <si>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</si>
  <si>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</si>
  <si>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</si>
  <si>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</si>
  <si>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</si>
  <si>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</si>
  <si>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</si>
  <si>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</si>
  <si>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</si>
  <si>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</si>
  <si>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</si>
  <si>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</si>
  <si>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</si>
  <si>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</si>
  <si>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</si>
  <si>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</si>
  <si>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</si>
  <si>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</si>
  <si>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</si>
  <si>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</si>
  <si>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</si>
  <si>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</si>
  <si>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</si>
  <si>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</si>
  <si>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</si>
  <si>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</si>
  <si>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</si>
  <si>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</si>
  <si>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</si>
  <si>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</si>
  <si>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</si>
  <si>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</si>
  <si>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</si>
  <si>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</si>
  <si>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</si>
  <si>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</si>
  <si>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</si>
  <si>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</si>
  <si>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</si>
  <si>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</si>
  <si>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</si>
  <si>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</si>
  <si>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</si>
  <si>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</si>
  <si>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</si>
  <si>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</si>
  <si>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</si>
  <si>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</si>
  <si>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</si>
  <si>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</si>
  <si>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</si>
  <si>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</si>
  <si>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</si>
  <si>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</si>
  <si>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</si>
  <si>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</si>
  <si>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</si>
  <si>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</si>
  <si>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</si>
  <si>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</si>
  <si>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</si>
  <si>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</si>
  <si>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</si>
  <si>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</si>
  <si>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</si>
  <si>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</si>
  <si>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</si>
  <si>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</si>
  <si>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</si>
  <si>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</si>
  <si>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</si>
  <si>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</si>
  <si>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</si>
  <si>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</si>
  <si>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</si>
  <si>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</si>
  <si>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</si>
  <si>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</si>
  <si>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</si>
  <si>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</si>
  <si>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</si>
  <si>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</si>
  <si>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</si>
  <si>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</si>
  <si>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</si>
  <si>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</si>
  <si>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</si>
  <si>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</si>
  <si>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</si>
  <si>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</si>
  <si>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</si>
  <si>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</si>
  <si>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</si>
  <si>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</si>
  <si>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</si>
  <si>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</si>
  <si>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</si>
  <si>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</si>
  <si>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</si>
  <si>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</si>
  <si>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</si>
  <si>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</si>
  <si>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</si>
  <si>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</si>
  <si>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</si>
  <si>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</si>
  <si>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</si>
  <si>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</si>
  <si>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</si>
  <si>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</si>
  <si>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</si>
  <si>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</si>
  <si>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</si>
  <si>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</si>
  <si>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</si>
  <si>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</si>
  <si>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</si>
  <si>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</si>
  <si>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</si>
  <si>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</si>
  <si>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</si>
  <si>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</si>
  <si>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</si>
  <si>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</si>
  <si>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</si>
  <si>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</si>
  <si>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</si>
  <si>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</si>
  <si>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</si>
  <si>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</si>
  <si>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</si>
  <si>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</si>
  <si>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</si>
  <si>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</si>
  <si>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</si>
  <si>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</si>
  <si>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</si>
  <si>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</si>
  <si>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</si>
  <si>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</si>
  <si>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</si>
  <si>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</si>
  <si>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</si>
  <si>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</si>
  <si>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</si>
  <si>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</si>
  <si>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</si>
  <si>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</si>
  <si>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</si>
  <si>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</si>
  <si>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</si>
  <si>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</si>
  <si>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</si>
  <si>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</si>
  <si>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</si>
  <si>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</si>
  <si>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</si>
  <si>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</si>
  <si>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</si>
  <si>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</si>
  <si>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</si>
  <si>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</si>
  <si>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</si>
  <si>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</si>
  <si>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</si>
  <si>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</si>
  <si>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</si>
  <si>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</si>
  <si>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</si>
  <si>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</si>
  <si>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</si>
  <si>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</si>
  <si>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</si>
  <si>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</si>
  <si>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</si>
  <si>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</si>
  <si>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</si>
  <si>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</si>
  <si>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</si>
  <si>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</si>
  <si>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</si>
  <si>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</si>
  <si>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</si>
  <si>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</si>
  <si>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</si>
  <si>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</si>
  <si>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</si>
  <si>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</si>
  <si>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</si>
  <si>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</si>
  <si>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</si>
  <si>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</si>
  <si>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</si>
  <si>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</si>
  <si>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</si>
  <si>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</si>
  <si>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</si>
  <si>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</si>
  <si>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</si>
  <si>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</si>
  <si>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</si>
  <si>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</si>
  <si>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</si>
  <si>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</si>
  <si>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</si>
  <si>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</si>
  <si>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</si>
  <si>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</si>
  <si>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</si>
  <si>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</si>
  <si>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</si>
  <si>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</si>
  <si>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</si>
  <si>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</si>
  <si>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</si>
  <si>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</si>
  <si>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</si>
  <si>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</si>
  <si>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</si>
  <si>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</si>
  <si>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</si>
  <si>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</si>
  <si>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</si>
  <si>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</si>
  <si>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</si>
  <si>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</si>
  <si>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</si>
  <si>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</si>
  <si>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</si>
  <si>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</si>
  <si>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</si>
  <si>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</si>
  <si>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</si>
  <si>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</si>
  <si>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</si>
  <si>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</si>
  <si>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</si>
  <si>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</si>
  <si>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</si>
  <si>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</si>
  <si>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</si>
  <si>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</si>
  <si>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</si>
  <si>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</si>
  <si>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</si>
  <si>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</si>
  <si>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</si>
  <si>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</si>
  <si>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</si>
  <si>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</si>
  <si>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</si>
  <si>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</si>
  <si>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</si>
  <si>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</si>
  <si>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</si>
  <si>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</si>
  <si>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</si>
  <si>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</si>
  <si>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</si>
  <si>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</si>
  <si>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</si>
  <si>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</si>
  <si>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</si>
  <si>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</si>
  <si>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</si>
  <si>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</si>
  <si>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</si>
  <si>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</si>
  <si>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</si>
  <si>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</si>
  <si>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</si>
  <si>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</si>
  <si>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</si>
  <si>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</si>
  <si>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</si>
  <si>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</si>
  <si>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</si>
  <si>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</si>
  <si>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</si>
  <si>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</si>
  <si>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</si>
  <si>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</si>
  <si>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</si>
  <si>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</si>
  <si>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</si>
  <si>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</si>
  <si>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</si>
  <si>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</si>
  <si>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</si>
  <si>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</si>
  <si>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</si>
  <si>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</si>
  <si>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</si>
  <si>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</si>
  <si>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</si>
  <si>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</si>
  <si>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</si>
  <si>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</si>
  <si>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</si>
  <si>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</si>
  <si>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</si>
  <si>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</si>
  <si>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</si>
  <si>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</si>
  <si>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</si>
  <si>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</si>
  <si>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</si>
  <si>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</si>
  <si>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</si>
  <si>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</si>
  <si>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</si>
  <si>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</si>
  <si>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</si>
  <si>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</si>
  <si>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</si>
  <si>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</si>
  <si>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</si>
  <si>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</si>
  <si>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</si>
  <si>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</si>
  <si>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</si>
  <si>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</si>
  <si>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</si>
  <si>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</si>
  <si>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</si>
  <si>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</si>
  <si>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</si>
  <si>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</si>
  <si>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</si>
  <si>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</si>
  <si>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</si>
  <si>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</si>
  <si>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</si>
  <si>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</si>
  <si>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</si>
  <si>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</si>
  <si>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</si>
  <si>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</si>
  <si>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</si>
  <si>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</si>
  <si>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</si>
  <si>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</si>
  <si>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</si>
  <si>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</si>
  <si>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</si>
  <si>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</si>
  <si>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</si>
  <si>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</si>
  <si>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</si>
  <si>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</si>
  <si>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</si>
  <si>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</si>
  <si>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</si>
  <si>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</si>
  <si>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</si>
  <si>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</si>
  <si>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</si>
  <si>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</si>
  <si>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</si>
  <si>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</si>
  <si>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</si>
  <si>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</si>
  <si>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</si>
  <si>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</si>
  <si>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</si>
  <si>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</si>
  <si>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</si>
  <si>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</si>
  <si>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</si>
  <si>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</si>
  <si>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</si>
  <si>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</si>
  <si>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</si>
  <si>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</si>
  <si>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</si>
  <si>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</si>
  <si>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</si>
  <si>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</si>
  <si>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</si>
  <si>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</si>
  <si>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</si>
  <si>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</si>
  <si>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</si>
  <si>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</si>
  <si>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</si>
  <si>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</si>
  <si>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</si>
  <si>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</si>
  <si>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</si>
  <si>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</si>
  <si>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</si>
  <si>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</si>
  <si>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</si>
  <si>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</si>
  <si>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</si>
  <si>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</si>
  <si>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</si>
  <si>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</si>
  <si>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</si>
  <si>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</si>
  <si>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</si>
  <si>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</si>
  <si>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</si>
  <si>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</si>
  <si>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</si>
  <si>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</si>
  <si>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</si>
  <si>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</si>
  <si>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</si>
  <si>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</si>
  <si>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</si>
  <si>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</si>
  <si>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</si>
  <si>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</si>
  <si>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</si>
  <si>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</si>
  <si>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</si>
  <si>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</si>
  <si>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</si>
  <si>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</si>
  <si>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</si>
  <si>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</si>
  <si>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</si>
  <si>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</si>
  <si>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</si>
  <si>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</si>
  <si>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</si>
  <si>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</si>
  <si>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</si>
  <si>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</si>
  <si>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</si>
  <si>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</si>
  <si>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</si>
  <si>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</si>
  <si>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</si>
  <si>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</si>
  <si>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</si>
  <si>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</si>
  <si>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</si>
  <si>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</si>
  <si>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</si>
  <si>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</si>
  <si>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</si>
  <si>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</si>
  <si>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</si>
  <si>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</si>
  <si>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</si>
  <si>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</si>
  <si>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</si>
  <si>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</si>
  <si>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</si>
  <si>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</si>
  <si>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</si>
  <si>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</si>
  <si>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</si>
  <si>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</si>
  <si>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</si>
  <si>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</si>
  <si>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</si>
  <si>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</si>
  <si>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</si>
  <si>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</si>
  <si>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</si>
  <si>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</si>
  <si>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</si>
  <si>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</si>
  <si>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</si>
  <si>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</si>
  <si>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</si>
  <si>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</si>
  <si>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</si>
  <si>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</si>
  <si>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</si>
  <si>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</si>
  <si>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</si>
  <si>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</si>
  <si>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</si>
  <si>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</si>
  <si>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</si>
  <si>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</si>
  <si>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</si>
  <si>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</si>
  <si>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</si>
  <si>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</si>
  <si>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</si>
  <si>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</si>
  <si>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</si>
  <si>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</si>
  <si>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</si>
  <si>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</si>
  <si>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</si>
  <si>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</si>
  <si>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</si>
  <si>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</si>
  <si>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</si>
  <si>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</si>
  <si>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</si>
  <si>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</si>
  <si>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</si>
  <si>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</si>
  <si>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</si>
  <si>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</si>
  <si>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</si>
  <si>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</si>
  <si>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</si>
  <si>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</si>
  <si>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</si>
  <si>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</si>
  <si>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</si>
  <si>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</si>
  <si>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</si>
  <si>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</si>
  <si>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</si>
  <si>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</si>
  <si>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</si>
  <si>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</si>
  <si>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</si>
  <si>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</si>
  <si>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</si>
  <si>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</si>
  <si>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</si>
  <si>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</si>
  <si>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</si>
  <si>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</si>
  <si>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</si>
  <si>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</si>
  <si>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</si>
  <si>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</si>
  <si>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</si>
  <si>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</si>
  <si>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</si>
  <si>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</si>
  <si>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</si>
  <si>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</si>
  <si>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</si>
  <si>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</si>
  <si>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</si>
  <si>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</si>
  <si>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</si>
  <si>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</si>
  <si>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</si>
  <si>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</si>
  <si>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</si>
  <si>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</si>
  <si>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</si>
  <si>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</si>
  <si>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</si>
  <si>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</si>
  <si>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</si>
  <si>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</si>
  <si>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</si>
  <si>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</si>
  <si>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</si>
  <si>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</si>
  <si>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</si>
  <si>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</si>
  <si>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</si>
  <si>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</si>
  <si>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</si>
  <si>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</si>
  <si>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</si>
  <si>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</si>
  <si>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</si>
  <si>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</si>
  <si>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</si>
  <si>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</si>
  <si>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</si>
  <si>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</si>
  <si>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</si>
  <si>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</si>
  <si>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</si>
  <si>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</si>
  <si>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</si>
  <si>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</si>
  <si>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</si>
  <si>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</si>
  <si>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</si>
  <si>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</si>
  <si>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</si>
  <si>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</si>
  <si>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</si>
  <si>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</si>
  <si>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</si>
  <si>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</si>
  <si>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</si>
  <si>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</si>
  <si>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</si>
  <si>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</si>
  <si>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</si>
  <si>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</si>
  <si>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</si>
  <si>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</si>
  <si>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</si>
  <si>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</si>
  <si>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</si>
  <si>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</si>
  <si>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</si>
  <si>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</si>
  <si>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</si>
  <si>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</si>
  <si>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</si>
  <si>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</si>
  <si>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</si>
  <si>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</si>
  <si>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</si>
  <si>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</si>
  <si>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</si>
  <si>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</si>
  <si>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</si>
  <si>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</si>
  <si>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</si>
  <si>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</si>
  <si>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</si>
  <si>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</si>
  <si>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</si>
  <si>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</si>
  <si>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</si>
  <si>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</si>
  <si>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</si>
  <si>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</si>
  <si>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</si>
  <si>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</si>
  <si>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</si>
  <si>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</si>
  <si>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</si>
  <si>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</si>
  <si>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</si>
  <si>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</si>
  <si>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</si>
  <si>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</si>
  <si>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</si>
  <si>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</si>
  <si>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</si>
  <si>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</si>
  <si>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</si>
  <si>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</si>
  <si>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</si>
  <si>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</si>
  <si>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</si>
  <si>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</si>
  <si>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</si>
  <si>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</si>
  <si>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</si>
  <si>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</si>
  <si>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</si>
  <si>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</si>
  <si>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</si>
  <si>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</si>
  <si>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</si>
  <si>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</si>
  <si>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</si>
  <si>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</si>
  <si>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</si>
  <si>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</si>
  <si>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</si>
  <si>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</si>
  <si>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</si>
  <si>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</si>
  <si>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</si>
  <si>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</si>
  <si>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</si>
  <si>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</si>
  <si>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</si>
  <si>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</si>
  <si>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</si>
  <si>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</si>
  <si>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</si>
  <si>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</si>
  <si>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</si>
  <si>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</si>
  <si>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</si>
  <si>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</si>
  <si>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</si>
  <si>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</si>
  <si>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</si>
  <si>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</si>
  <si>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</si>
  <si>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</si>
  <si>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</si>
  <si>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</si>
  <si>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</si>
  <si>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</si>
  <si>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</si>
  <si>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</si>
  <si>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</si>
  <si>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</si>
  <si>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</si>
  <si>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</si>
  <si>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</si>
  <si>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</si>
  <si>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</si>
  <si>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</si>
  <si>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</si>
  <si>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</si>
  <si>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</si>
  <si>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</si>
  <si>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</si>
  <si>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</si>
  <si>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</si>
  <si>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</si>
  <si>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</si>
  <si>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</si>
  <si>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</si>
  <si>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</si>
  <si>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</si>
  <si>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</si>
  <si>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</si>
  <si>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</si>
  <si>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</si>
  <si>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</si>
  <si>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</si>
  <si>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</si>
  <si>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</si>
  <si>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</si>
  <si>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</si>
  <si>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</si>
  <si>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</si>
  <si>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</si>
  <si>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</si>
  <si>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</si>
  <si>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</si>
  <si>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</si>
  <si>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</si>
  <si>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</si>
  <si>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</si>
  <si>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</si>
  <si>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</si>
  <si>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</si>
  <si>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</si>
  <si>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</si>
  <si>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</si>
  <si>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</si>
  <si>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</si>
  <si>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</si>
  <si>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</si>
  <si>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</si>
  <si>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</si>
  <si>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</si>
  <si>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</si>
  <si>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</si>
  <si>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</si>
  <si>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</si>
  <si>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</si>
  <si>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</si>
  <si>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</si>
  <si>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</si>
  <si>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</si>
  <si>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</si>
  <si>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</si>
  <si>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</si>
  <si>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</si>
  <si>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</si>
  <si>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</si>
  <si>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</si>
  <si>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</si>
  <si>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</si>
  <si>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</si>
  <si>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</si>
  <si>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</si>
  <si>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</si>
  <si>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</si>
  <si>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</si>
  <si>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</si>
  <si>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</si>
  <si>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</si>
  <si>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</si>
  <si>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</si>
  <si>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</si>
  <si>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</si>
  <si>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</si>
  <si>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</si>
  <si>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</si>
  <si>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</si>
  <si>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</si>
  <si>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</si>
  <si>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</si>
  <si>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</si>
  <si>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</si>
  <si>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</si>
  <si>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</si>
  <si>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</si>
  <si>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</si>
  <si>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</si>
  <si>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</si>
  <si>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</si>
  <si>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</si>
  <si>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</si>
  <si>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</si>
  <si>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</si>
  <si>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</si>
  <si>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</si>
  <si>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</si>
  <si>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</si>
  <si>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</si>
  <si>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</si>
  <si>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</si>
  <si>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</si>
  <si>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</si>
  <si>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</si>
  <si>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</si>
  <si>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</si>
  <si>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</si>
  <si>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</si>
  <si>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</si>
  <si>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</si>
  <si>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</si>
  <si>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</si>
  <si>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</si>
  <si>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</si>
  <si>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</si>
  <si>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</si>
  <si>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</si>
  <si>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</si>
  <si>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</si>
  <si>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</si>
  <si>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</si>
  <si>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</si>
  <si>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</si>
  <si>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</si>
  <si>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</si>
  <si>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</si>
  <si>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</si>
  <si>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</si>
  <si>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</si>
  <si>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</si>
  <si>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</si>
  <si>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</si>
  <si>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</si>
  <si>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</si>
  <si>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</si>
  <si>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</si>
  <si>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</si>
  <si>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</si>
  <si>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</si>
  <si>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</si>
  <si>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</si>
  <si>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</si>
  <si>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</si>
  <si>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</si>
  <si>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</si>
  <si>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</si>
  <si>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</si>
  <si>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</si>
  <si>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</si>
  <si>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</si>
  <si>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</si>
  <si>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</si>
  <si>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</si>
  <si>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</si>
  <si>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</si>
  <si>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</si>
  <si>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</si>
  <si>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</si>
  <si>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</si>
  <si>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</si>
  <si>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</si>
  <si>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</si>
  <si>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</si>
  <si>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</si>
  <si>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</si>
  <si>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</si>
  <si>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</si>
  <si>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</si>
  <si>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</si>
  <si>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</si>
  <si>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</si>
  <si>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</si>
  <si>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</si>
  <si>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</si>
  <si>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</si>
  <si>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</si>
  <si>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</si>
  <si>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</si>
  <si>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</si>
  <si>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</si>
  <si>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</si>
  <si>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</si>
  <si>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</si>
  <si>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</si>
  <si>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</si>
  <si>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</si>
  <si>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</si>
  <si>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</si>
  <si>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</si>
  <si>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</si>
  <si>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</si>
  <si>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</si>
  <si>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</si>
  <si>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</si>
  <si>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</si>
  <si>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</si>
  <si>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</si>
  <si>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</si>
  <si>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</si>
  <si>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</si>
  <si>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</si>
  <si>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</si>
  <si>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</si>
  <si>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</si>
  <si>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</si>
  <si>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</si>
  <si>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</si>
  <si>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</si>
  <si>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</si>
  <si>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</si>
  <si>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</si>
  <si>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</si>
  <si>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</si>
  <si>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</si>
  <si>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</si>
  <si>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</si>
  <si>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</si>
  <si>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</si>
  <si>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</si>
  <si>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</si>
  <si>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</si>
  <si>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</si>
  <si>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</si>
  <si>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</si>
  <si>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</si>
  <si>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</si>
  <si>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</si>
  <si>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</si>
  <si>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</si>
  <si>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</si>
  <si>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</si>
  <si>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</si>
  <si>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</si>
  <si>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</si>
  <si>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</si>
  <si>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</si>
  <si>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</si>
  <si>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</si>
  <si>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</si>
  <si>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</si>
  <si>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</si>
  <si>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</si>
  <si>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</si>
  <si>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</si>
  <si>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</si>
  <si>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</si>
  <si>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</si>
  <si>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</si>
  <si>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</si>
  <si>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</si>
  <si>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</si>
  <si>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</si>
  <si>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</si>
  <si>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</si>
  <si>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</si>
  <si>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</si>
  <si>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</si>
  <si>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</si>
  <si>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</si>
  <si>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</si>
  <si>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</si>
  <si>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</si>
  <si>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</si>
  <si>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</si>
  <si>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</si>
  <si>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</si>
  <si>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</si>
  <si>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</si>
  <si>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</si>
  <si>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</si>
  <si>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</si>
  <si>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</si>
  <si>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</si>
  <si>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</si>
  <si>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</si>
  <si>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</si>
  <si>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</si>
  <si>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</si>
  <si>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</si>
  <si>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</si>
  <si>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</si>
  <si>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</si>
  <si>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</si>
  <si>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</si>
  <si>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</si>
  <si>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</si>
  <si>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</si>
  <si>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</si>
  <si>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</si>
  <si>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</si>
  <si>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</si>
  <si>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</si>
  <si>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</si>
  <si>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</si>
  <si>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</si>
  <si>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</si>
  <si>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</si>
  <si>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</si>
  <si>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</si>
  <si>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</si>
  <si>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</si>
  <si>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</si>
  <si>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</si>
  <si>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</si>
  <si>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</si>
  <si>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</si>
  <si>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</si>
  <si>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</si>
  <si>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</si>
  <si>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</si>
  <si>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</si>
  <si>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</si>
  <si>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</si>
  <si>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</si>
  <si>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</si>
  <si>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</si>
  <si>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</si>
  <si>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</si>
  <si>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</si>
  <si>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</si>
  <si>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</si>
  <si>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</si>
  <si>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</si>
  <si>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</si>
  <si>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</si>
  <si>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</si>
  <si>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</si>
  <si>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</si>
  <si>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</si>
  <si>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</si>
  <si>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</si>
  <si>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</si>
  <si>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</si>
  <si>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</si>
  <si>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</si>
  <si>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</si>
  <si>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</si>
  <si>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</si>
  <si>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</si>
  <si>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</si>
  <si>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</si>
  <si>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</si>
  <si>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</si>
  <si>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</si>
  <si>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</si>
  <si>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</si>
  <si>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</si>
  <si>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</si>
  <si>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</si>
  <si>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</si>
  <si>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</si>
  <si>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</si>
  <si>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</si>
  <si>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</si>
  <si>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</si>
  <si>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</si>
  <si>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</si>
  <si>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</si>
  <si>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</si>
  <si>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</si>
  <si>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</si>
  <si>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</si>
  <si>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</si>
  <si>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</si>
  <si>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</si>
  <si>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</si>
  <si>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</si>
  <si>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</si>
  <si>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</si>
  <si>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</si>
  <si>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</si>
  <si>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</si>
  <si>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</si>
  <si>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</si>
  <si>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</si>
  <si>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</si>
  <si>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</si>
  <si>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</si>
  <si>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</si>
  <si>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</si>
  <si>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</si>
  <si>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</si>
  <si>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</si>
  <si>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</si>
  <si>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</si>
  <si>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</si>
  <si>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</si>
  <si>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</si>
  <si>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</si>
  <si>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</si>
  <si>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</si>
  <si>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</si>
  <si>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</si>
  <si>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</si>
  <si>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</si>
  <si>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</si>
  <si>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</si>
  <si>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</si>
  <si>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</si>
  <si>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</si>
  <si>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</si>
  <si>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</si>
  <si>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</si>
  <si>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</si>
  <si>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</si>
  <si>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</si>
  <si>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</si>
  <si>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</si>
  <si>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</si>
  <si>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</si>
  <si>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</si>
  <si>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</si>
  <si>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</si>
  <si>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</si>
  <si>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</si>
  <si>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</si>
  <si>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</si>
  <si>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</si>
  <si>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</si>
  <si>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</si>
  <si>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</si>
  <si>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</si>
  <si>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</si>
  <si>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</si>
  <si>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</si>
  <si>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</si>
  <si>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</si>
  <si>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</si>
  <si>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</si>
  <si>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</si>
  <si>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</si>
  <si>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</si>
  <si>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</si>
  <si>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</si>
  <si>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</si>
  <si>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</si>
  <si>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</si>
  <si>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</si>
  <si>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</si>
  <si>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</si>
  <si>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</si>
  <si>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</si>
  <si>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</si>
  <si>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</si>
  <si>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</si>
  <si>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</si>
  <si>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</si>
  <si>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</si>
  <si>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</si>
  <si>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</si>
  <si>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</si>
  <si>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</si>
  <si>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</si>
  <si>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</si>
  <si>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</si>
  <si>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</si>
  <si>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</si>
  <si>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</si>
  <si>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</si>
  <si>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</si>
  <si>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</si>
  <si>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</si>
  <si>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</si>
  <si>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</si>
  <si>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</si>
  <si>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</si>
  <si>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</si>
  <si>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</si>
  <si>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</si>
  <si>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</si>
  <si>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</si>
  <si>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</si>
  <si>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</si>
  <si>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</si>
  <si>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</si>
  <si>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</si>
  <si>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</si>
  <si>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</si>
  <si>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</si>
  <si>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</si>
  <si>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</si>
  <si>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</si>
  <si>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</si>
  <si>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</si>
  <si>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</si>
  <si>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</si>
  <si>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</si>
  <si>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</si>
  <si>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</si>
  <si>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</si>
  <si>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</si>
  <si>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</si>
  <si>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</si>
  <si>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</si>
  <si>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</si>
  <si>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</si>
  <si>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</si>
  <si>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</si>
  <si>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</si>
  <si>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</si>
  <si>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</si>
  <si>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</si>
  <si>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</si>
  <si>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</si>
  <si>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</si>
  <si>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</si>
  <si>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</si>
  <si>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</si>
  <si>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</si>
  <si>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</si>
  <si>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</si>
  <si>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</si>
  <si>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</si>
  <si>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</si>
  <si>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</si>
  <si>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</si>
  <si>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</si>
  <si>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</si>
  <si>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</si>
  <si>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</si>
  <si>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</si>
  <si>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</si>
  <si>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</si>
  <si>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</si>
  <si>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</si>
  <si>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</si>
  <si>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</si>
  <si>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</si>
  <si>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</si>
  <si>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</si>
  <si>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</si>
  <si>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</si>
  <si>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</si>
  <si>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</si>
  <si>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</si>
  <si>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</si>
  <si>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</si>
  <si>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</si>
  <si>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</si>
  <si>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</si>
  <si>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</si>
  <si>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</si>
  <si>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</si>
  <si>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</si>
  <si>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</si>
  <si>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</si>
  <si>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</si>
  <si>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</si>
  <si>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</si>
  <si>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</si>
  <si>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</si>
  <si>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</si>
  <si>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</si>
  <si>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</si>
  <si>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</si>
  <si>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</si>
  <si>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</si>
  <si>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</si>
  <si>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</si>
  <si>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</si>
  <si>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</si>
  <si>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</si>
  <si>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</si>
  <si>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</si>
  <si>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</si>
  <si>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</si>
  <si>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</si>
  <si>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</si>
  <si>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</si>
  <si>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</si>
  <si>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</si>
  <si>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</si>
  <si>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</si>
  <si>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</si>
  <si>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</si>
  <si>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</si>
  <si>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</si>
  <si>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</si>
  <si>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</si>
  <si>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</si>
  <si>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</si>
  <si>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</si>
  <si>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</si>
  <si>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</si>
  <si>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</si>
  <si>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</si>
  <si>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</si>
  <si>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</si>
  <si>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</si>
  <si>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</si>
  <si>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</si>
  <si>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</si>
  <si>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</si>
  <si>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</si>
  <si>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</si>
  <si>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</si>
  <si>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</si>
  <si>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</si>
  <si>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</si>
  <si>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</si>
  <si>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</si>
  <si>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</si>
  <si>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</si>
  <si>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</si>
  <si>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</si>
  <si>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</si>
  <si>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</si>
  <si>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</si>
  <si>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</si>
  <si>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</si>
  <si>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</si>
  <si>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</si>
  <si>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</si>
  <si>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</si>
  <si>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</si>
  <si>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</si>
  <si>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</si>
  <si>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</si>
  <si>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</si>
  <si>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</si>
  <si>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</si>
  <si>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</si>
  <si>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</si>
  <si>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</si>
  <si>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</si>
  <si>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</si>
  <si>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</si>
  <si>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</si>
  <si>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</si>
  <si>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</si>
  <si>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</si>
  <si>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</si>
  <si>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</si>
  <si>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</si>
  <si>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</si>
  <si>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</si>
  <si>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</si>
  <si>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</si>
  <si>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</si>
  <si>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</si>
  <si>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</si>
  <si>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</si>
  <si>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</si>
  <si>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</si>
  <si>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</si>
  <si>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</si>
  <si>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</si>
  <si>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</si>
  <si>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</si>
  <si>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</si>
  <si>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</si>
  <si>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</si>
  <si>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</si>
  <si>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</si>
  <si>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</si>
  <si>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</si>
  <si>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</si>
  <si>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</si>
  <si>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</si>
  <si>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</si>
  <si>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</si>
  <si>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</si>
  <si>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</si>
  <si>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</si>
  <si>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</si>
  <si>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</si>
  <si>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</si>
  <si>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</si>
  <si>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</si>
  <si>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</si>
  <si>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</si>
  <si>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</si>
  <si>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</si>
  <si>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</si>
  <si>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</si>
  <si>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</si>
  <si>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</si>
  <si>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</si>
  <si>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</si>
  <si>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</si>
  <si>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</si>
  <si>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</si>
  <si>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</si>
  <si>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</si>
  <si>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</si>
  <si>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</si>
  <si>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</si>
  <si>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</si>
  <si>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</si>
  <si>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</si>
  <si>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</si>
  <si>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</si>
  <si>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</si>
  <si>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</si>
  <si>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</si>
  <si>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</si>
  <si>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</si>
  <si>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</si>
  <si>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</si>
  <si>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</si>
  <si>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</si>
  <si>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</si>
  <si>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</si>
  <si>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</si>
  <si>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</si>
  <si>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</si>
  <si>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</si>
  <si>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</si>
  <si>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</si>
  <si>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</si>
  <si>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</si>
  <si>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</si>
  <si>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</si>
  <si>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</si>
  <si>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</si>
  <si>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</si>
  <si>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</si>
  <si>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</si>
  <si>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</si>
  <si>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</si>
  <si>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</si>
  <si>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</si>
  <si>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</si>
  <si>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</si>
  <si>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</si>
  <si>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</si>
  <si>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</si>
  <si>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</si>
  <si>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</si>
  <si>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</si>
  <si>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</si>
  <si>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</si>
  <si>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</si>
  <si>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</si>
  <si>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</si>
  <si>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</si>
  <si>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</si>
  <si>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</si>
  <si>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</si>
  <si>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</si>
  <si>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</si>
  <si>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</si>
  <si>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</si>
  <si>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</si>
  <si>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</si>
  <si>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</si>
  <si>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</si>
  <si>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</si>
  <si>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</si>
  <si>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</si>
  <si>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</si>
  <si>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</si>
  <si>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</si>
  <si>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</si>
  <si>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</si>
  <si>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</si>
  <si>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</si>
  <si>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</si>
  <si>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</si>
  <si>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</si>
  <si>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</si>
  <si>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</si>
  <si>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</si>
  <si>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</si>
  <si>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</si>
  <si>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</si>
  <si>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</si>
  <si>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</si>
  <si>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</si>
  <si>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</si>
  <si>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</si>
  <si>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</si>
  <si>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</si>
  <si>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</si>
  <si>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</si>
  <si>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</si>
  <si>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</si>
  <si>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</si>
  <si>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</si>
  <si>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</si>
  <si>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</si>
  <si>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</si>
  <si>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</si>
  <si>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</si>
  <si>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</si>
  <si>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</si>
  <si>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</si>
  <si>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</si>
  <si>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</si>
  <si>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</si>
  <si>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</si>
  <si>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</si>
  <si>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</si>
  <si>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</si>
  <si>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</si>
  <si>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</si>
  <si>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</si>
  <si>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</si>
  <si>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</si>
  <si>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</si>
  <si>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</si>
  <si>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</si>
  <si>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</si>
  <si>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</si>
  <si>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</si>
  <si>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</si>
  <si>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</si>
  <si>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</si>
  <si>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</si>
  <si>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</si>
  <si>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</si>
  <si>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</si>
  <si>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</si>
  <si>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</si>
  <si>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</si>
  <si>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</si>
  <si>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</si>
  <si>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</si>
  <si>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</si>
  <si>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</si>
  <si>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</si>
  <si>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</si>
  <si>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</si>
  <si>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</si>
  <si>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</si>
  <si>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</si>
  <si>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</si>
  <si>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</si>
  <si>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</si>
  <si>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</si>
  <si>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</si>
  <si>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</si>
  <si>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</si>
  <si>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</si>
  <si>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</si>
  <si>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</si>
  <si>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</si>
  <si>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</si>
  <si>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</si>
  <si>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</si>
  <si>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</si>
  <si>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</si>
  <si>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</si>
  <si>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</si>
  <si>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</si>
  <si>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</si>
  <si>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</si>
  <si>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</si>
  <si>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</si>
  <si>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</si>
  <si>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</si>
  <si>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</si>
  <si>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</si>
  <si>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</si>
  <si>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</si>
  <si>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</si>
  <si>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</si>
  <si>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</si>
  <si>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</si>
  <si>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</si>
  <si>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</si>
  <si>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</si>
  <si>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</si>
  <si>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</si>
  <si>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</si>
  <si>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</si>
  <si>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</si>
  <si>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</si>
  <si>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</si>
  <si>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</si>
  <si>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</si>
  <si>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</si>
  <si>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</si>
  <si>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</si>
  <si>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</si>
  <si>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</si>
  <si>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</si>
  <si>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</si>
  <si>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</si>
  <si>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</si>
  <si>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</si>
  <si>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</si>
  <si>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</si>
  <si>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</si>
  <si>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</si>
  <si>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</si>
  <si>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</si>
  <si>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</si>
  <si>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</si>
  <si>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</si>
  <si>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</si>
  <si>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</si>
  <si>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</si>
  <si>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</si>
  <si>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</si>
  <si>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</si>
  <si>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</si>
  <si>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</si>
  <si>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</si>
  <si>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</si>
  <si>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</si>
  <si>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</si>
  <si>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</si>
  <si>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</si>
  <si>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</si>
  <si>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</si>
  <si>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</si>
  <si>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</si>
  <si>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</si>
  <si>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</si>
  <si>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</si>
  <si>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</si>
  <si>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</si>
  <si>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</si>
  <si>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</si>
  <si>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</si>
  <si>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</si>
  <si>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</si>
  <si>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</si>
  <si>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</si>
  <si>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</si>
  <si>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</si>
  <si>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</si>
  <si>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</si>
  <si>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</si>
  <si>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</si>
  <si>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</si>
  <si>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</si>
  <si>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</si>
  <si>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</si>
  <si>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</si>
  <si>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</si>
  <si>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</si>
  <si>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</si>
  <si>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</si>
  <si>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</si>
  <si>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</si>
  <si>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</si>
  <si>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</si>
  <si>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</si>
  <si>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</si>
  <si>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</si>
  <si>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</si>
  <si>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</si>
  <si>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</si>
  <si>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</si>
  <si>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</si>
  <si>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</si>
  <si>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</si>
  <si>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</si>
  <si>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</si>
  <si>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</si>
  <si>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</si>
  <si>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</si>
  <si>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</si>
  <si>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</si>
  <si>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</si>
  <si>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</si>
  <si>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</si>
  <si>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</si>
  <si>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</si>
  <si>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</si>
  <si>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</si>
  <si>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</si>
  <si>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</si>
  <si>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</si>
  <si>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</si>
  <si>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</si>
  <si>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</si>
  <si>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</si>
  <si>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</si>
  <si>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</si>
  <si>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</si>
  <si>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</si>
  <si>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</si>
  <si>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</si>
  <si>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</si>
  <si>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</si>
  <si>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</si>
  <si>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</si>
  <si>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</si>
  <si>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</si>
  <si>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</si>
  <si>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</si>
  <si>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</si>
  <si>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</si>
  <si>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</si>
  <si>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</si>
  <si>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</si>
  <si>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</si>
  <si>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</si>
  <si>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</si>
  <si>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</si>
  <si>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</si>
  <si>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</si>
  <si>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</si>
  <si>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</si>
  <si>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</si>
  <si>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</si>
  <si>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</si>
  <si>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</si>
  <si>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</si>
  <si>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</si>
  <si>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</si>
  <si>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</si>
  <si>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</si>
  <si>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</si>
  <si>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</si>
  <si>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</si>
  <si>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</si>
  <si>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</si>
  <si>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</si>
  <si>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</si>
  <si>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</si>
  <si>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</si>
  <si>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</si>
  <si>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</si>
  <si>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</si>
  <si>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</si>
  <si>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</si>
  <si>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</si>
  <si>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</si>
  <si>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</si>
  <si>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</si>
  <si>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</si>
  <si>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</si>
  <si>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</si>
  <si>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</si>
  <si>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</si>
  <si>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</si>
  <si>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</si>
  <si>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</si>
  <si>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</si>
  <si>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</si>
  <si>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</si>
  <si>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</si>
  <si>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</si>
  <si>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</si>
  <si>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</si>
  <si>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</si>
  <si>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</si>
  <si>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</si>
  <si>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</si>
  <si>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</si>
  <si>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</si>
  <si>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</si>
  <si>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</si>
  <si>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</si>
  <si>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</si>
  <si>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</si>
  <si>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</si>
  <si>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</si>
  <si>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</si>
  <si>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</si>
  <si>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</si>
  <si>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</si>
  <si>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</si>
  <si>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</si>
  <si>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</si>
  <si>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</si>
  <si>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</si>
  <si>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</si>
  <si>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</si>
  <si>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</si>
  <si>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</si>
  <si>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</si>
  <si>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</si>
  <si>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</si>
  <si>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</si>
  <si>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</si>
  <si>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</si>
  <si>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</si>
  <si>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</si>
  <si>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</si>
  <si>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</si>
  <si>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</si>
  <si>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</si>
  <si>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</si>
  <si>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</si>
  <si>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</si>
  <si>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</si>
  <si>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</si>
  <si>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</si>
  <si>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</si>
  <si>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</si>
  <si>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</si>
  <si>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</si>
  <si>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</si>
  <si>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</si>
  <si>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</si>
  <si>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</si>
  <si>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</si>
  <si>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</si>
  <si>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</si>
  <si>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</si>
  <si>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</si>
  <si>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</si>
  <si>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</si>
  <si>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</si>
  <si>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</si>
  <si>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</si>
  <si>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</si>
  <si>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</si>
  <si>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</si>
  <si>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</si>
  <si>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</si>
  <si>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</si>
  <si>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</si>
  <si>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</si>
  <si>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</si>
  <si>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</si>
  <si>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</si>
  <si>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</si>
  <si>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</si>
  <si>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</si>
  <si>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</si>
  <si>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</si>
  <si>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</si>
  <si>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</si>
  <si>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</si>
  <si>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</si>
  <si>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</si>
  <si>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</si>
  <si>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</si>
  <si>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</si>
  <si>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</si>
  <si>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</si>
  <si>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</si>
  <si>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</si>
  <si>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</si>
  <si>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</si>
  <si>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</si>
  <si>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</si>
  <si>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</si>
  <si>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</si>
  <si>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</si>
  <si>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</si>
  <si>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</si>
  <si>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</si>
  <si>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</si>
  <si>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</si>
  <si>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</si>
  <si>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</si>
  <si>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</si>
  <si>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</si>
  <si>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</si>
  <si>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</si>
  <si>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</si>
  <si>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</si>
  <si>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</si>
  <si>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</si>
  <si>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</si>
  <si>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</si>
  <si>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</si>
  <si>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</si>
  <si>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</si>
  <si>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</si>
  <si>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</si>
  <si>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</si>
  <si>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</si>
  <si>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</si>
  <si>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</si>
  <si>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</si>
  <si>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</si>
  <si>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</si>
  <si>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</si>
  <si>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</si>
  <si>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</si>
  <si>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</si>
  <si>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</si>
  <si>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</si>
  <si>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</si>
  <si>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</si>
  <si>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</si>
  <si>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</si>
  <si>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</si>
  <si>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</si>
  <si>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</si>
  <si>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</si>
  <si>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</si>
  <si>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</si>
  <si>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</si>
  <si>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</si>
  <si>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</si>
  <si>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</si>
  <si>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</si>
  <si>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</si>
  <si>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</si>
  <si>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</si>
  <si>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</si>
  <si>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</si>
  <si>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</si>
  <si>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</si>
  <si>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</si>
  <si>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</si>
  <si>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</si>
  <si>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</si>
  <si>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</si>
  <si>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</si>
  <si>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</si>
  <si>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</si>
  <si>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</si>
  <si>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</si>
  <si>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</si>
  <si>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</si>
  <si>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</si>
  <si>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</si>
  <si>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</si>
  <si>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</si>
  <si>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</si>
  <si>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</si>
  <si>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</si>
  <si>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</si>
  <si>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</si>
  <si>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</si>
  <si>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</si>
  <si>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</si>
  <si>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</si>
  <si>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</si>
  <si>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</si>
  <si>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</si>
  <si>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</si>
  <si>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</si>
  <si>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</si>
  <si>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</si>
  <si>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</si>
  <si>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</si>
  <si>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</si>
  <si>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</si>
  <si>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</si>
  <si>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</si>
  <si>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</si>
  <si>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</si>
  <si>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</si>
  <si>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</si>
  <si>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</si>
  <si>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</si>
  <si>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</si>
  <si>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</si>
  <si>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</si>
  <si>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</si>
  <si>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</si>
  <si>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</si>
  <si>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</si>
  <si>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</si>
  <si>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</si>
  <si>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</si>
  <si>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</si>
  <si>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</si>
  <si>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</si>
  <si>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</si>
  <si>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</si>
  <si>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</si>
  <si>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</si>
  <si>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</si>
  <si>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</si>
  <si>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</si>
  <si>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</si>
  <si>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</si>
  <si>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</si>
  <si>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</si>
  <si>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</si>
  <si>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</si>
  <si>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</si>
  <si>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</si>
  <si>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</si>
  <si>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</si>
  <si>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</si>
  <si>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</si>
  <si>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</si>
  <si>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</si>
  <si>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</si>
  <si>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</si>
  <si>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</si>
  <si>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</si>
  <si>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</si>
  <si>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</si>
  <si>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</si>
  <si>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</si>
  <si>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</si>
  <si>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</si>
  <si>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</si>
  <si>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</si>
  <si>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</si>
  <si>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</si>
  <si>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</si>
  <si>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</si>
  <si>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</si>
  <si>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</si>
  <si>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</si>
  <si>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</si>
  <si>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</si>
  <si>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</si>
  <si>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</si>
  <si>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</si>
  <si>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</si>
  <si>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</si>
  <si>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</si>
  <si>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</si>
  <si>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</si>
  <si>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</si>
  <si>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</si>
  <si>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</si>
  <si>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</si>
  <si>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</si>
  <si>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</si>
  <si>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</si>
  <si>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</si>
  <si>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</si>
  <si>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</si>
  <si>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</si>
  <si>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</si>
  <si>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</si>
  <si>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</si>
  <si>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</si>
  <si>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</si>
  <si>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</si>
  <si>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</si>
  <si>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</si>
  <si>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</si>
  <si>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</si>
  <si>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</si>
  <si>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</si>
  <si>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</si>
  <si>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</si>
  <si>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</si>
  <si>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</si>
  <si>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</si>
  <si>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</si>
  <si>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</si>
  <si>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</si>
  <si>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</si>
  <si>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</si>
  <si>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</si>
  <si>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</si>
  <si>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</si>
  <si>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</si>
  <si>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</si>
  <si>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</si>
  <si>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</si>
  <si>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</si>
  <si>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</si>
  <si>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</si>
  <si>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</si>
  <si>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</si>
  <si>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</si>
  <si>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</si>
  <si>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</si>
  <si>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</si>
  <si>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</si>
  <si>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</si>
  <si>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</si>
  <si>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</si>
  <si>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</si>
  <si>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</si>
  <si>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</si>
  <si>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</si>
  <si>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</si>
  <si>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</si>
  <si>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</si>
  <si>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</si>
  <si>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</si>
  <si>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</si>
  <si>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</si>
  <si>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</si>
  <si>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</si>
  <si>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</si>
  <si>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</si>
  <si>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</si>
  <si>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</si>
  <si>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</si>
  <si>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</si>
  <si>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</si>
  <si>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</si>
  <si>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</si>
  <si>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</si>
  <si>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</si>
  <si>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</si>
  <si>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</si>
  <si>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</si>
  <si>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</si>
  <si>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</si>
  <si>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</si>
  <si>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</si>
  <si>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</si>
  <si>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</si>
  <si>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</si>
  <si>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</si>
  <si>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</si>
  <si>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</si>
  <si>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</si>
  <si>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</si>
  <si>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</si>
  <si>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</si>
  <si>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</si>
  <si>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</si>
  <si>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</si>
  <si>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</si>
  <si>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</si>
  <si>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</si>
  <si>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</si>
  <si>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</si>
  <si>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</si>
  <si>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</si>
  <si>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</si>
  <si>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</si>
  <si>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</si>
  <si>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</si>
  <si>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</si>
  <si>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</si>
  <si>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</si>
  <si>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</si>
  <si>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</si>
  <si>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</si>
  <si>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</si>
  <si>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</si>
  <si>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</si>
  <si>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</si>
  <si>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</si>
  <si>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</si>
  <si>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</si>
  <si>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</si>
  <si>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</si>
  <si>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</si>
  <si>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</si>
  <si>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</si>
  <si>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</si>
  <si>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</si>
  <si>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</si>
  <si>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</si>
  <si>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</si>
  <si>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</si>
  <si>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</si>
  <si>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</si>
  <si>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</si>
  <si>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</si>
  <si>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</si>
  <si>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</si>
  <si>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</si>
  <si>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</si>
  <si>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</si>
  <si>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</si>
  <si>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</si>
  <si>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</si>
  <si>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</si>
  <si>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</si>
  <si>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</si>
  <si>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</si>
  <si>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</si>
  <si>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</si>
  <si>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</si>
  <si>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</si>
  <si>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</si>
  <si>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</si>
  <si>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</si>
  <si>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</si>
  <si>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</si>
  <si>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</si>
  <si>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</si>
  <si>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</si>
  <si>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</si>
  <si>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</si>
  <si>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</si>
  <si>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</si>
  <si>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</si>
  <si>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</si>
  <si>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</si>
  <si>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</si>
  <si>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</si>
  <si>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</si>
  <si>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</si>
  <si>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</si>
  <si>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</si>
  <si>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</si>
  <si>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</si>
  <si>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</si>
  <si>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</si>
  <si>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</si>
  <si>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</si>
  <si>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</si>
  <si>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</si>
  <si>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</si>
  <si>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</si>
  <si>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</si>
  <si>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</si>
  <si>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</si>
  <si>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</si>
  <si>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</si>
  <si>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</si>
  <si>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</si>
  <si>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</si>
  <si>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</si>
  <si>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</si>
  <si>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</si>
  <si>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</si>
  <si>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</si>
  <si>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</si>
  <si>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</si>
  <si>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</si>
  <si>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</si>
  <si>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</si>
  <si>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</si>
  <si>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</si>
  <si>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</si>
  <si>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</si>
  <si>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</si>
  <si>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</si>
  <si>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</si>
  <si>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</si>
  <si>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</si>
  <si>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</si>
  <si>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</si>
  <si>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</si>
  <si>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</si>
  <si>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</si>
  <si>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</si>
  <si>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</si>
  <si>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</si>
  <si>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</si>
  <si>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</si>
  <si>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</si>
  <si>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</si>
  <si>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</si>
  <si>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</si>
  <si>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</si>
  <si>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</si>
  <si>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</si>
  <si>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</si>
  <si>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</si>
  <si>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</si>
  <si>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</si>
  <si>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</si>
  <si>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</si>
  <si>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</si>
  <si>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</si>
  <si>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</si>
  <si>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</si>
  <si>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</si>
  <si>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</si>
  <si>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</si>
  <si>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</si>
  <si>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</si>
  <si>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</si>
  <si>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</si>
  <si>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</si>
  <si>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</si>
  <si>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</si>
  <si>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</si>
  <si>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</si>
  <si>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</si>
  <si>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</si>
  <si>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</si>
  <si>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</si>
  <si>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</si>
  <si>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</si>
  <si>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</si>
  <si>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</si>
  <si>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</si>
  <si>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</si>
  <si>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</si>
  <si>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</si>
  <si>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</si>
  <si>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</si>
  <si>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</si>
  <si>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</si>
  <si>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</si>
  <si>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</si>
  <si>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</si>
  <si>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</si>
  <si>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</si>
  <si>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</si>
  <si>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</si>
  <si>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</si>
  <si>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</si>
  <si>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</si>
  <si>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</si>
  <si>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</si>
  <si>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</si>
  <si>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</si>
  <si>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</si>
  <si>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</si>
  <si>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</si>
  <si>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</si>
  <si>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</si>
  <si>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</si>
  <si>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</si>
  <si>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</si>
  <si>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</si>
  <si>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</si>
  <si>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</si>
  <si>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</si>
  <si>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</si>
  <si>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</si>
  <si>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</si>
  <si>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</si>
  <si>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</si>
  <si>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</si>
  <si>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</si>
  <si>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</si>
  <si>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</si>
  <si>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</si>
  <si>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</si>
  <si>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</si>
  <si>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</si>
  <si>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</si>
  <si>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</si>
  <si>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</si>
  <si>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</si>
  <si>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</si>
  <si>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</si>
  <si>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</si>
  <si>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</si>
  <si>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</si>
  <si>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</si>
  <si>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</si>
  <si>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</si>
  <si>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</si>
  <si>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</si>
  <si>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</si>
  <si>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</si>
  <si>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</si>
  <si>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</si>
  <si>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</si>
  <si>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</si>
  <si>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</si>
  <si>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</si>
  <si>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</si>
  <si>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</si>
  <si>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</si>
  <si>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</si>
  <si>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</si>
  <si>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</si>
  <si>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</si>
  <si>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</si>
  <si>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</si>
  <si>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</si>
  <si>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</si>
  <si>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</si>
  <si>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</si>
  <si>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</si>
  <si>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</si>
  <si>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</si>
  <si>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</si>
  <si>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</si>
  <si>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</si>
  <si>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</si>
  <si>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</si>
  <si>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</si>
  <si>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</si>
  <si>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</si>
  <si>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</si>
  <si>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</si>
  <si>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</si>
  <si>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</si>
  <si>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</si>
  <si>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</si>
  <si>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</si>
  <si>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</si>
  <si>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</si>
  <si>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</si>
  <si>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</si>
  <si>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</si>
  <si>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</si>
  <si>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</si>
  <si>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</si>
  <si>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</si>
  <si>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</si>
  <si>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</si>
  <si>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</si>
  <si>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</si>
  <si>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</si>
  <si>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</si>
  <si>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</si>
  <si>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</si>
  <si>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</si>
  <si>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</si>
  <si>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</si>
  <si>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</si>
  <si>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</si>
  <si>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</si>
  <si>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</si>
  <si>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</si>
  <si>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</si>
  <si>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</si>
  <si>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</si>
  <si>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</si>
  <si>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</si>
  <si>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</si>
  <si>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</si>
  <si>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</si>
  <si>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</si>
  <si>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</si>
  <si>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</si>
  <si>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</si>
  <si>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</si>
  <si>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</si>
  <si>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</si>
  <si>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</si>
  <si>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</si>
  <si>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</si>
  <si>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</si>
  <si>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</si>
  <si>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</si>
  <si>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</si>
  <si>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</si>
  <si>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</si>
  <si>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</si>
  <si>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</si>
  <si>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</si>
  <si>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</si>
  <si>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</si>
  <si>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</si>
  <si>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</si>
  <si>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</si>
  <si>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</si>
  <si>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</si>
  <si>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</si>
  <si>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</si>
  <si>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</si>
  <si>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</si>
  <si>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</si>
  <si>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</si>
  <si>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</si>
  <si>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</si>
  <si>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</si>
  <si>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</si>
  <si>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</si>
  <si>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</si>
  <si>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</si>
  <si>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</si>
  <si>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</si>
  <si>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</si>
  <si>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</si>
  <si>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</si>
  <si>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</si>
  <si>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</si>
  <si>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</si>
  <si>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</si>
  <si>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</si>
  <si>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</si>
  <si>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</si>
  <si>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</si>
  <si>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</si>
  <si>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</si>
  <si>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</si>
  <si>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</si>
  <si>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</si>
  <si>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</si>
  <si>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</si>
  <si>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</si>
  <si>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</si>
  <si>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</si>
  <si>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</si>
  <si>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</si>
  <si>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</si>
  <si>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</si>
  <si>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</si>
  <si>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</si>
  <si>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</si>
  <si>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</si>
  <si>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</si>
  <si>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</si>
  <si>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</si>
  <si>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</si>
  <si>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</si>
  <si>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</si>
  <si>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</si>
  <si>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</si>
  <si>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</si>
  <si>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</si>
  <si>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</si>
  <si>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</si>
  <si>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</si>
  <si>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</si>
  <si>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</si>
  <si>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</si>
  <si>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</si>
  <si>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</si>
  <si>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</si>
  <si>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</si>
  <si>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</si>
  <si>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</si>
  <si>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</si>
  <si>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</si>
  <si>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</si>
  <si>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</si>
  <si>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</si>
  <si>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</si>
  <si>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</si>
  <si>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</si>
  <si>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</si>
  <si>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</si>
  <si>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</si>
  <si>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</si>
  <si>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</si>
  <si>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</si>
  <si>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</si>
  <si>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</si>
  <si>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</si>
  <si>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</si>
  <si>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</si>
  <si>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</si>
  <si>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</si>
  <si>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</si>
  <si>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</si>
  <si>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</si>
  <si>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</si>
  <si>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</si>
  <si>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</si>
  <si>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</si>
  <si>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</si>
  <si>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</si>
  <si>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</si>
  <si>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</si>
  <si>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</si>
  <si>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</si>
  <si>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</si>
  <si>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</si>
  <si>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</si>
  <si>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</si>
  <si>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</si>
  <si>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</si>
  <si>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</si>
  <si>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</si>
  <si>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</si>
  <si>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</si>
  <si>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</si>
  <si>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</si>
  <si>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</si>
  <si>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</si>
  <si>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</si>
  <si>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</si>
  <si>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</si>
  <si>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</si>
  <si>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</si>
  <si>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</si>
  <si>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</si>
  <si>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</si>
  <si>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</si>
  <si>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</si>
  <si>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</si>
  <si>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</si>
  <si>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</si>
  <si>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</si>
  <si>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</si>
  <si>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</si>
  <si>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</si>
  <si>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</si>
  <si>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</si>
  <si>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</si>
  <si>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</si>
  <si>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</si>
  <si>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</si>
  <si>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</si>
  <si>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</si>
  <si>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</si>
  <si>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</si>
  <si>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</si>
  <si>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</si>
  <si>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</si>
  <si>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</si>
  <si>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</si>
  <si>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</si>
  <si>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</si>
  <si>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</si>
  <si>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</si>
  <si>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</si>
  <si>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</si>
  <si>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</si>
  <si>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</si>
  <si>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</si>
  <si>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</si>
  <si>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</si>
  <si>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</si>
  <si>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</si>
  <si>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</si>
  <si>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</si>
  <si>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</si>
  <si>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</si>
  <si>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</si>
  <si>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</si>
  <si>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</si>
  <si>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</si>
  <si>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</si>
  <si>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</si>
  <si>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</si>
  <si>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</si>
  <si>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</si>
  <si>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</si>
  <si>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</si>
  <si>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</si>
  <si>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</si>
  <si>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</si>
  <si>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</si>
  <si>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</si>
  <si>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</si>
  <si>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</si>
  <si>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</si>
  <si>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</si>
  <si>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</si>
  <si>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</si>
  <si>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</si>
  <si>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</si>
  <si>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</si>
  <si>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</si>
  <si>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</si>
  <si>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</si>
  <si>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</si>
  <si>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</si>
  <si>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</si>
  <si>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</si>
  <si>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</si>
  <si>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</si>
  <si>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</si>
  <si>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</si>
  <si>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</si>
  <si>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</si>
  <si>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</si>
  <si>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</si>
  <si>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</si>
  <si>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</si>
  <si>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</si>
  <si>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</si>
  <si>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</si>
  <si>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</si>
  <si>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</si>
  <si>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</si>
  <si>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</si>
  <si>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</si>
  <si>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</si>
  <si>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</si>
  <si>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</si>
  <si>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</si>
  <si>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</si>
  <si>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</si>
  <si>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</si>
  <si>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</si>
  <si>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</si>
  <si>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</si>
  <si>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</si>
  <si>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</si>
  <si>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</si>
  <si>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</si>
  <si>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</si>
  <si>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</si>
  <si>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</si>
  <si>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</si>
  <si>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</si>
  <si>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</si>
  <si>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</si>
  <si>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</si>
  <si>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</si>
  <si>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</si>
  <si>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</si>
  <si>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</si>
  <si>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</si>
  <si>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</si>
  <si>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</si>
  <si>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</si>
  <si>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</si>
  <si>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</si>
  <si>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</si>
  <si>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</si>
  <si>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</si>
  <si>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</si>
  <si>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</si>
  <si>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</si>
  <si>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</si>
  <si>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</si>
  <si>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</si>
  <si>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</si>
  <si>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</si>
  <si>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</si>
  <si>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</si>
  <si>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</si>
  <si>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</si>
  <si>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</si>
  <si>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</si>
  <si>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</si>
  <si>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</si>
  <si>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</si>
  <si>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</si>
  <si>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</si>
  <si>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</si>
  <si>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</si>
  <si>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</si>
  <si>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</si>
  <si>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</si>
  <si>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</si>
  <si>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</si>
  <si>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</si>
  <si>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</si>
  <si>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</si>
  <si>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</si>
  <si>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</si>
  <si>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</si>
  <si>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</si>
  <si>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</si>
  <si>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</si>
  <si>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</si>
  <si>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</si>
  <si>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</si>
  <si>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</si>
  <si>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</si>
  <si>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</si>
  <si>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</si>
  <si>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</si>
  <si>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</si>
  <si>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</si>
  <si>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</si>
  <si>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</si>
  <si>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</si>
  <si>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</si>
  <si>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</si>
  <si>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</si>
  <si>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</si>
  <si>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</si>
  <si>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</si>
  <si>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</si>
  <si>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</si>
  <si>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</si>
  <si>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</si>
  <si>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</si>
  <si>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</si>
  <si>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</si>
  <si>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</si>
  <si>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</si>
  <si>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</si>
  <si>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</si>
  <si>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</si>
  <si>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</si>
  <si>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</si>
  <si>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</si>
  <si>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</si>
  <si>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</si>
  <si>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</si>
  <si>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</si>
  <si>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</si>
  <si>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</si>
  <si>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</si>
  <si>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</si>
  <si>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</si>
  <si>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</si>
  <si>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</si>
  <si>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</si>
  <si>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</si>
  <si>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</si>
  <si>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</si>
  <si>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</si>
  <si>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</si>
  <si>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</si>
  <si>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</si>
  <si>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</si>
  <si>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</si>
  <si>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</si>
  <si>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</si>
  <si>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</si>
  <si>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</si>
  <si>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</si>
  <si>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</si>
  <si>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</si>
  <si>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</si>
  <si>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</si>
  <si>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</si>
  <si>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</si>
  <si>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</si>
  <si>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</si>
  <si>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</si>
  <si>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</si>
  <si>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</si>
  <si>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</si>
  <si>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</si>
  <si>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</si>
  <si>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</si>
  <si>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</si>
  <si>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</si>
  <si>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</si>
  <si>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</si>
  <si>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</si>
  <si>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</si>
  <si>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</si>
  <si>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</si>
  <si>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</si>
  <si>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</si>
  <si>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</si>
  <si>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</si>
  <si>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</si>
  <si>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</si>
  <si>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</si>
  <si>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</si>
  <si>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</si>
  <si>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</si>
  <si>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</si>
  <si>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</si>
  <si>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</si>
  <si>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</si>
  <si>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</si>
  <si>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</si>
  <si>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</si>
  <si>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</si>
  <si>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</si>
  <si>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</si>
  <si>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</si>
  <si>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</si>
  <si>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</si>
  <si>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</si>
  <si>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</si>
  <si>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</si>
  <si>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</si>
  <si>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</si>
  <si>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</si>
  <si>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</si>
  <si>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</si>
  <si>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</si>
  <si>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</si>
  <si>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</si>
  <si>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</si>
  <si>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</si>
  <si>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</si>
  <si>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</si>
  <si>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</si>
  <si>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</si>
  <si>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</si>
  <si>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</si>
  <si>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</si>
  <si>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</si>
  <si>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</si>
  <si>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</si>
  <si>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</si>
  <si>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</si>
  <si>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</si>
  <si>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</si>
  <si>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</si>
  <si>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</si>
  <si>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</si>
  <si>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</si>
  <si>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</si>
  <si>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</si>
  <si>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</si>
  <si>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</si>
  <si>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</si>
  <si>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</si>
  <si>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</si>
  <si>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</si>
  <si>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</si>
  <si>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</si>
  <si>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</si>
  <si>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</si>
  <si>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</si>
  <si>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</si>
  <si>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</si>
  <si>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</si>
  <si>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</si>
  <si>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</si>
  <si>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</si>
  <si>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</si>
  <si>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</si>
  <si>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</si>
  <si>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</si>
  <si>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</si>
  <si>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</si>
  <si>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</si>
  <si>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</si>
  <si>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</si>
  <si>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</si>
  <si>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</si>
  <si>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</si>
  <si>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</si>
  <si>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</si>
  <si>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</si>
  <si>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</si>
  <si>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</si>
  <si>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</si>
  <si>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</si>
  <si>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</si>
  <si>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</si>
  <si>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</si>
  <si>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</si>
  <si>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</si>
  <si>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</si>
  <si>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</si>
  <si>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</si>
  <si>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</si>
  <si>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</si>
  <si>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</si>
  <si>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</si>
  <si>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</si>
  <si>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</si>
  <si>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</si>
  <si>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</si>
  <si>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</si>
  <si>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</si>
  <si>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</si>
  <si>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</si>
  <si>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</si>
  <si>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</si>
  <si>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</si>
  <si>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</si>
  <si>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</si>
  <si>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</si>
  <si>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</si>
  <si>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</si>
  <si>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</si>
  <si>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</si>
  <si>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</si>
  <si>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</si>
  <si>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</si>
  <si>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</si>
  <si>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</si>
  <si>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</si>
  <si>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</si>
  <si>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</si>
  <si>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</si>
  <si>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</si>
  <si>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</si>
  <si>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</si>
  <si>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</si>
  <si>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</si>
  <si>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</si>
  <si>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</si>
  <si>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</si>
  <si>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</si>
  <si>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</si>
  <si>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</si>
  <si>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</si>
  <si>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</si>
  <si>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</si>
  <si>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</si>
  <si>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</si>
  <si>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</si>
  <si>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</si>
  <si>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</si>
  <si>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</si>
  <si>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</si>
  <si>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</si>
  <si>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</si>
  <si>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</si>
  <si>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</si>
  <si>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</si>
  <si>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</si>
  <si>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</si>
  <si>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</si>
  <si>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</si>
  <si>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</si>
  <si>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</si>
  <si>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</si>
  <si>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</si>
  <si>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</si>
  <si>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</si>
  <si>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</si>
  <si>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</si>
  <si>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</si>
  <si>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</si>
  <si>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</si>
  <si>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</si>
  <si>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</si>
  <si>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</si>
  <si>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</si>
  <si>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</si>
  <si>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</si>
  <si>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</si>
  <si>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</si>
  <si>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</si>
  <si>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</si>
  <si>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</si>
  <si>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</si>
  <si>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</si>
  <si>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</si>
  <si>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</si>
  <si>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</si>
  <si>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</si>
  <si>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</si>
  <si>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</si>
  <si>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</si>
  <si>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</si>
  <si>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</si>
  <si>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</si>
  <si>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</si>
  <si>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</si>
  <si>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</si>
  <si>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</si>
  <si>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</si>
  <si>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</si>
  <si>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</si>
  <si>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</si>
  <si>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</si>
  <si>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</si>
  <si>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</si>
  <si>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</si>
  <si>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</si>
  <si>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</si>
  <si>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</si>
  <si>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</si>
  <si>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</si>
  <si>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</si>
  <si>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</si>
  <si>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</si>
  <si>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</si>
  <si>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</si>
  <si>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</si>
  <si>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</si>
  <si>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</si>
  <si>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</si>
  <si>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</si>
  <si>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</si>
  <si>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</si>
  <si>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</si>
  <si>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</si>
  <si>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</si>
  <si>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</si>
  <si>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</si>
  <si>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</si>
  <si>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</si>
  <si>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</si>
  <si>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</si>
  <si>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</si>
  <si>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</si>
  <si>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</si>
  <si>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</si>
  <si>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</si>
  <si>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</si>
  <si>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</si>
  <si>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</si>
  <si>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</si>
  <si>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</si>
  <si>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</si>
  <si>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</si>
  <si>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</si>
  <si>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</si>
  <si>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</si>
  <si>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</si>
  <si>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</si>
  <si>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</si>
  <si>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</si>
  <si>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</si>
  <si>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</si>
  <si>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</si>
  <si>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</si>
  <si>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</si>
  <si>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</si>
  <si>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</si>
  <si>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</si>
  <si>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</si>
  <si>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</si>
  <si>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</si>
  <si>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</si>
  <si>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</si>
  <si>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</si>
  <si>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</si>
  <si>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</si>
  <si>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</si>
  <si>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</si>
  <si>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</si>
  <si>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</si>
  <si>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</si>
  <si>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</si>
  <si>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</si>
  <si>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</si>
  <si>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</si>
  <si>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</si>
  <si>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</si>
  <si>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</si>
  <si>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</si>
  <si>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</si>
  <si>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</si>
  <si>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</si>
  <si>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</si>
  <si>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</si>
  <si>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</si>
  <si>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</si>
  <si>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</si>
  <si>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</si>
  <si>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</si>
  <si>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</si>
  <si>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</si>
  <si>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</si>
  <si>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</si>
  <si>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</si>
  <si>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</si>
  <si>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</si>
  <si>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</si>
  <si>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</si>
  <si>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</si>
  <si>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</si>
  <si>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</si>
  <si>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</si>
  <si>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</si>
  <si>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</si>
  <si>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</si>
  <si>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</si>
  <si>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</si>
  <si>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</si>
  <si>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</si>
  <si>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</si>
  <si>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</si>
  <si>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</si>
  <si>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</si>
  <si>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</si>
  <si>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</si>
  <si>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</si>
  <si>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</si>
  <si>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</si>
  <si>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</si>
  <si>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</si>
  <si>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</si>
  <si>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</si>
  <si>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</si>
  <si>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</si>
  <si>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</si>
  <si>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</si>
  <si>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</si>
  <si>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</si>
  <si>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</si>
  <si>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</si>
  <si>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</si>
  <si>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</si>
  <si>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</si>
  <si>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</si>
  <si>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</si>
  <si>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</si>
  <si>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</si>
  <si>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</si>
  <si>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</si>
  <si>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</si>
  <si>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</si>
  <si>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</si>
  <si>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</si>
  <si>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</si>
  <si>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</si>
  <si>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</si>
  <si>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</si>
  <si>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</si>
  <si>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</si>
  <si>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</si>
  <si>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</si>
  <si>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</si>
  <si>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</si>
  <si>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</si>
  <si>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</si>
  <si>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</si>
  <si>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</si>
  <si>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</si>
  <si>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</si>
  <si>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</si>
  <si>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</si>
  <si>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</si>
  <si>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</si>
  <si>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</si>
  <si>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</si>
  <si>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</si>
  <si>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</si>
  <si>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</si>
  <si>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</si>
  <si>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</si>
  <si>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</si>
  <si>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</si>
  <si>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</si>
  <si>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</si>
  <si>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</si>
  <si>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</si>
  <si>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</si>
  <si>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</si>
  <si>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</si>
  <si>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</si>
  <si>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</si>
  <si>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</si>
  <si>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</si>
  <si>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</si>
  <si>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</si>
  <si>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</si>
  <si>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</si>
  <si>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</si>
  <si>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</si>
  <si>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</si>
  <si>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</si>
  <si>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</si>
  <si>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</si>
  <si>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</si>
  <si>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</si>
  <si>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</si>
  <si>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</si>
  <si>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</si>
  <si>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</si>
  <si>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</si>
  <si>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</si>
  <si>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</si>
  <si>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</si>
  <si>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</si>
  <si>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</si>
  <si>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</si>
  <si>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</si>
  <si>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</si>
  <si>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</si>
  <si>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</si>
  <si>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</si>
  <si>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</si>
  <si>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</si>
  <si>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</si>
  <si>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</si>
  <si>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</si>
  <si>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</si>
  <si>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</si>
  <si>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</si>
  <si>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</si>
  <si>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</si>
  <si>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</si>
  <si>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</si>
  <si>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</si>
  <si>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</si>
  <si>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</si>
  <si>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</si>
  <si>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</si>
  <si>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</si>
  <si>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</si>
  <si>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</si>
  <si>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</si>
  <si>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</si>
  <si>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</si>
  <si>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</si>
  <si>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</si>
  <si>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</si>
  <si>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</si>
  <si>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</si>
  <si>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</si>
  <si>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</si>
  <si>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</si>
  <si>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</si>
  <si>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</si>
  <si>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</si>
  <si>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</si>
  <si>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</si>
  <si>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</si>
  <si>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</si>
  <si>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</si>
  <si>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</si>
  <si>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</si>
  <si>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</si>
  <si>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</si>
  <si>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</si>
  <si>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</si>
  <si>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</si>
  <si>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</si>
  <si>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</si>
  <si>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</si>
  <si>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</si>
  <si>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</si>
  <si>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</si>
  <si>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</si>
  <si>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</si>
  <si>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</si>
  <si>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</si>
  <si>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</si>
  <si>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</si>
  <si>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</si>
  <si>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</si>
  <si>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</si>
  <si>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</si>
  <si>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</si>
  <si>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</si>
  <si>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</si>
  <si>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</si>
  <si>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</si>
  <si>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</si>
  <si>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</si>
  <si>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</si>
  <si>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</si>
  <si>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</si>
  <si>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</si>
  <si>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</si>
  <si>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</si>
  <si>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</si>
  <si>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</si>
  <si>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</si>
  <si>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</si>
  <si>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</si>
  <si>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</si>
  <si>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</si>
  <si>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</si>
  <si>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</si>
  <si>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</si>
  <si>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</si>
  <si>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</si>
  <si>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</si>
  <si>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</si>
  <si>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</si>
  <si>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</si>
  <si>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</si>
  <si>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</si>
  <si>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</si>
  <si>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</si>
  <si>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</si>
  <si>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</si>
  <si>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</si>
  <si>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</si>
  <si>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</si>
  <si>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</si>
  <si>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</si>
  <si>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</si>
  <si>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</si>
  <si>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</si>
  <si>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</si>
  <si>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</si>
  <si>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</si>
  <si>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</si>
  <si>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</si>
  <si>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</si>
  <si>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</si>
  <si>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</si>
  <si>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</si>
  <si>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</si>
  <si>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</si>
  <si>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</si>
  <si>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</si>
  <si>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</si>
  <si>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</si>
  <si>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</si>
  <si>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</si>
  <si>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</si>
  <si>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</si>
  <si>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</si>
  <si>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</si>
  <si>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</si>
  <si>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</si>
  <si>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</si>
  <si>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</si>
  <si>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</si>
  <si>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</si>
  <si>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</si>
  <si>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</si>
  <si>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</si>
  <si>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</si>
  <si>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</si>
  <si>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</si>
  <si>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</si>
  <si>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</si>
  <si>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</si>
  <si>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</si>
  <si>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</si>
  <si>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</si>
  <si>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</si>
  <si>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</si>
  <si>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</si>
  <si>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</si>
  <si>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</si>
  <si>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</si>
  <si>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</si>
  <si>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</si>
  <si>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</si>
  <si>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</si>
  <si>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</si>
  <si>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</si>
  <si>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</si>
  <si>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</si>
  <si>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</si>
  <si>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</si>
  <si>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</si>
  <si>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</si>
  <si>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</si>
  <si>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</si>
  <si>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</si>
  <si>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</si>
  <si>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</si>
  <si>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</si>
  <si>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</si>
  <si>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</si>
  <si>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</si>
  <si>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</si>
  <si>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</si>
  <si>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</si>
  <si>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</si>
  <si>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</si>
  <si>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</si>
  <si>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</si>
  <si>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</si>
  <si>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</si>
  <si>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</si>
  <si>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</si>
  <si>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</si>
  <si>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</si>
  <si>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</si>
  <si>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</si>
  <si>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</si>
  <si>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</si>
  <si>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</si>
  <si>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</si>
  <si>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</si>
  <si>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</si>
  <si>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</si>
  <si>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</si>
  <si>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</si>
  <si>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</si>
  <si>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</si>
  <si>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</si>
  <si>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</si>
  <si>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</si>
  <si>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</si>
  <si>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</si>
  <si>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</si>
  <si>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</si>
  <si>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</si>
  <si>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</si>
  <si>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</si>
  <si>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</si>
  <si>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</si>
  <si>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</si>
  <si>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</si>
  <si>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</si>
  <si>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</si>
  <si>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</si>
  <si>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</si>
  <si>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</si>
  <si>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</si>
  <si>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</si>
  <si>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</si>
  <si>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</si>
  <si>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</si>
  <si>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</si>
  <si>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</si>
  <si>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</si>
  <si>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</si>
  <si>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</si>
  <si>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</si>
  <si>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</si>
  <si>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</si>
  <si>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</si>
  <si>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</si>
  <si>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</si>
  <si>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</si>
  <si>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</si>
  <si>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</si>
  <si>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</si>
  <si>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</si>
  <si>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</si>
  <si>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</si>
  <si>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</si>
  <si>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</si>
  <si>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</si>
  <si>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</si>
  <si>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</si>
  <si>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</si>
  <si>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</si>
  <si>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</si>
  <si>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</si>
  <si>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</si>
  <si>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</si>
  <si>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</si>
  <si>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</si>
  <si>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</si>
  <si>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</si>
  <si>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</si>
  <si>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</si>
  <si>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</si>
  <si>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</si>
  <si>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</si>
  <si>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</si>
  <si>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</si>
  <si>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</si>
  <si>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</si>
  <si>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</si>
  <si>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</si>
  <si>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</si>
  <si>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</si>
  <si>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</si>
  <si>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</si>
  <si>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</si>
  <si>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</si>
  <si>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</si>
  <si>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</si>
  <si>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</si>
  <si>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</si>
  <si>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</si>
  <si>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</si>
  <si>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</si>
  <si>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</si>
  <si>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</si>
  <si>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</si>
  <si>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</si>
  <si>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</si>
  <si>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</si>
  <si>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</si>
  <si>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</si>
  <si>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</si>
  <si>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</si>
  <si>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</si>
  <si>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</si>
  <si>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</si>
  <si>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</si>
  <si>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</si>
  <si>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</si>
  <si>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</si>
  <si>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</si>
  <si>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</si>
  <si>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</si>
  <si>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</si>
  <si>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</si>
  <si>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</si>
  <si>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</si>
  <si>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</si>
  <si>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</si>
  <si>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</si>
  <si>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</si>
  <si>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</si>
  <si>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</si>
  <si>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</si>
  <si>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</si>
  <si>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</si>
  <si>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</si>
  <si>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</si>
  <si>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</si>
  <si>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</si>
  <si>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</si>
  <si>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</si>
  <si>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</si>
  <si>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</si>
  <si>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</si>
  <si>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</si>
  <si>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</si>
  <si>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</si>
  <si>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</si>
  <si>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</si>
  <si>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</si>
  <si>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</si>
  <si>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</si>
  <si>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</si>
  <si>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</si>
  <si>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</si>
  <si>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</si>
  <si>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</si>
  <si>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</si>
  <si>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</si>
  <si>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</si>
  <si>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</si>
  <si>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</si>
  <si>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</si>
  <si>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</si>
  <si>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</si>
  <si>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</si>
  <si>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</si>
  <si>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</si>
  <si>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</si>
  <si>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</si>
  <si>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</si>
  <si>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</si>
  <si>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</si>
  <si>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</si>
  <si>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</si>
  <si>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</si>
  <si>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</si>
  <si>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</si>
  <si>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</si>
  <si>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</si>
  <si>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</si>
  <si>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</si>
  <si>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</si>
  <si>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</si>
  <si>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</si>
  <si>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</si>
  <si>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</si>
  <si>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</si>
  <si>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</si>
  <si>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</si>
  <si>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</si>
  <si>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</si>
  <si>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</si>
  <si>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</si>
  <si>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</si>
  <si>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</si>
  <si>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</si>
  <si>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</si>
  <si>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</si>
  <si>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</si>
  <si>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</si>
  <si>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</si>
  <si>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</si>
  <si>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</si>
  <si>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</si>
  <si>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</si>
  <si>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</si>
  <si>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</si>
  <si>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</si>
  <si>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</si>
  <si>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</si>
  <si>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</si>
  <si>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</si>
  <si>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</si>
  <si>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</si>
  <si>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</si>
  <si>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</si>
  <si>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</si>
  <si>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</si>
  <si>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</si>
  <si>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</si>
  <si>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</si>
  <si>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</si>
  <si>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</si>
  <si>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</si>
  <si>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</si>
  <si>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</si>
  <si>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</si>
  <si>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</si>
  <si>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</si>
  <si>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</si>
  <si>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</si>
  <si>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</si>
  <si>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</si>
  <si>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</si>
  <si>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</si>
  <si>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</si>
  <si>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</si>
  <si>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</si>
  <si>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</si>
  <si>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</si>
  <si>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</si>
  <si>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</si>
  <si>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</si>
  <si>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</si>
  <si>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</si>
  <si>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</si>
  <si>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</si>
  <si>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</si>
  <si>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</si>
  <si>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</si>
  <si>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</si>
  <si>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</si>
  <si>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</si>
  <si>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</si>
  <si>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</si>
  <si>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</si>
  <si>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</si>
  <si>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</si>
  <si>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</si>
  <si>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</si>
  <si>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</si>
  <si>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</si>
  <si>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</si>
  <si>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</si>
  <si>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</si>
  <si>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</si>
  <si>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</si>
  <si>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</si>
  <si>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</si>
  <si>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</si>
  <si>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</si>
  <si>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</si>
  <si>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</si>
  <si>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</si>
  <si>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</si>
  <si>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</si>
  <si>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</si>
  <si>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</si>
  <si>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</si>
  <si>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</si>
  <si>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</si>
  <si>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</si>
  <si>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</si>
  <si>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</si>
  <si>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</si>
  <si>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</si>
  <si>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</si>
  <si>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</si>
  <si>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</si>
  <si>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</si>
  <si>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</si>
  <si>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</si>
  <si>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</si>
  <si>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</si>
  <si>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</si>
  <si>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</si>
  <si>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</si>
  <si>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</si>
  <si>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</si>
  <si>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</si>
  <si>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</si>
  <si>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</si>
  <si>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</si>
  <si>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</si>
  <si>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</si>
  <si>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</si>
  <si>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</si>
  <si>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</si>
  <si>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</si>
  <si>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</si>
  <si>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</si>
  <si>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</si>
  <si>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</si>
  <si>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</si>
  <si>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</si>
  <si>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</si>
  <si>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</si>
  <si>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</si>
  <si>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</si>
  <si>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</si>
  <si>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</si>
  <si>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</si>
  <si>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</si>
  <si>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</si>
  <si>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</si>
  <si>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</si>
  <si>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</si>
  <si>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</si>
  <si>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</si>
  <si>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</si>
  <si>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</si>
  <si>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</si>
  <si>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</si>
  <si>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</si>
  <si>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</si>
  <si>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</si>
  <si>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</si>
  <si>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</si>
  <si>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</si>
  <si>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</si>
  <si>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</si>
  <si>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</si>
  <si>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</si>
  <si>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</si>
  <si>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</si>
  <si>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</si>
  <si>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</si>
  <si>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</si>
  <si>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</si>
  <si>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</si>
  <si>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</si>
  <si>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</si>
  <si>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</si>
  <si>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</si>
  <si>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</si>
  <si>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</si>
  <si>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</si>
  <si>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</si>
  <si>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</si>
  <si>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</si>
  <si>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</si>
  <si>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</si>
  <si>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</si>
  <si>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</si>
  <si>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</si>
  <si>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</si>
  <si>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</si>
  <si>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</si>
  <si>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</si>
  <si>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</si>
  <si>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</si>
  <si>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</si>
  <si>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</si>
  <si>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</si>
  <si>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</si>
  <si>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</si>
  <si>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</si>
  <si>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</si>
  <si>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</si>
  <si>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</si>
  <si>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</si>
  <si>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</si>
  <si>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</si>
  <si>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</si>
  <si>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</si>
  <si>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</si>
  <si>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</si>
  <si>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</si>
  <si>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</si>
  <si>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</si>
  <si>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</si>
  <si>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</si>
  <si>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</si>
  <si>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</si>
  <si>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</si>
  <si>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</si>
  <si>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</si>
  <si>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</si>
  <si>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</si>
  <si>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</si>
  <si>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</si>
  <si>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</si>
  <si>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</si>
  <si>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</si>
  <si>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</si>
  <si>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</si>
  <si>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</si>
  <si>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</si>
  <si>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</si>
  <si>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</si>
  <si>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</si>
  <si>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</si>
  <si>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</si>
  <si>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</si>
  <si>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</si>
  <si>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</si>
  <si>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</si>
  <si>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</si>
  <si>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</si>
  <si>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</si>
  <si>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</si>
  <si>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</si>
  <si>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</si>
  <si>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</si>
  <si>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</si>
  <si>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</si>
  <si>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</si>
  <si>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</si>
  <si>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</si>
  <si>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</si>
  <si>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</si>
  <si>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</si>
  <si>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</si>
  <si>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</si>
  <si>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</si>
  <si>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</si>
  <si>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</si>
  <si>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</si>
  <si>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</si>
  <si>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</si>
  <si>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</si>
  <si>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</si>
  <si>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</si>
  <si>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</si>
  <si>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</si>
  <si>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</si>
  <si>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</si>
  <si>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</si>
  <si>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</si>
  <si>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</si>
  <si>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</si>
  <si>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</si>
  <si>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</si>
  <si>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</si>
  <si>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</si>
  <si>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</si>
  <si>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</si>
  <si>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</si>
  <si>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</si>
  <si>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</si>
  <si>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</si>
  <si>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</si>
  <si>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</si>
  <si>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</si>
  <si>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</si>
  <si>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</si>
  <si>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</si>
  <si>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</si>
  <si>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</si>
  <si>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</si>
  <si>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</si>
  <si>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</si>
  <si>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</si>
  <si>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</si>
  <si>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</si>
  <si>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</si>
  <si>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</si>
  <si>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</si>
  <si>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</si>
  <si>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</si>
  <si>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</si>
  <si>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</si>
  <si>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</si>
  <si>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</si>
  <si>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</si>
  <si>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</si>
  <si>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</si>
  <si>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</si>
  <si>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</si>
  <si>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</si>
  <si>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</si>
  <si>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</si>
  <si>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</si>
  <si>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</si>
  <si>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</si>
  <si>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</si>
  <si>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</si>
  <si>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</si>
  <si>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</si>
  <si>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</si>
  <si>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</si>
  <si>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</si>
  <si>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</si>
  <si>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</si>
  <si>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</si>
  <si>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</si>
  <si>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</si>
  <si>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</si>
  <si>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</si>
  <si>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</si>
  <si>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</si>
  <si>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</si>
  <si>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</si>
  <si>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</si>
  <si>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</si>
  <si>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</si>
  <si>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</si>
  <si>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</si>
  <si>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</si>
  <si>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</si>
  <si>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</si>
  <si>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</si>
  <si>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</si>
  <si>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</si>
  <si>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</si>
  <si>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</si>
  <si>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</si>
  <si>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</si>
  <si>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</si>
  <si>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</si>
  <si>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</si>
  <si>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</si>
  <si>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</si>
  <si>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</si>
  <si>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</si>
  <si>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</si>
  <si>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</si>
  <si>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</si>
  <si>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</si>
  <si>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</si>
  <si>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</si>
  <si>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</si>
  <si>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</si>
  <si>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</si>
  <si>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</si>
  <si>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</si>
  <si>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</si>
  <si>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</si>
  <si>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</si>
  <si>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</si>
  <si>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</si>
  <si>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</si>
  <si>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</si>
  <si>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</si>
  <si>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</si>
  <si>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</si>
  <si>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</si>
  <si>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</si>
  <si>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</si>
  <si>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</si>
  <si>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</si>
  <si>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</si>
  <si>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</si>
  <si>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</si>
  <si>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</si>
  <si>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</si>
  <si>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</si>
  <si>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</si>
  <si>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</si>
  <si>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</si>
  <si>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</si>
  <si>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</si>
  <si>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</si>
  <si>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</si>
  <si>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</si>
  <si>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</si>
  <si>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</si>
  <si>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</si>
  <si>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</si>
  <si>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</si>
  <si>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</si>
  <si>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</si>
  <si>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</si>
  <si>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</si>
  <si>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</si>
  <si>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</si>
  <si>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</si>
  <si>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</si>
  <si>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</si>
  <si>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</si>
  <si>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</si>
  <si>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</si>
  <si>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</si>
  <si>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</si>
  <si>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</si>
  <si>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</si>
  <si>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</si>
  <si>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</si>
  <si>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</si>
  <si>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</si>
  <si>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</si>
  <si>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</si>
  <si>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</si>
  <si>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</si>
  <si>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</si>
  <si>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</si>
  <si>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</si>
  <si>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</si>
  <si>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</si>
  <si>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</si>
  <si>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</si>
  <si>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</si>
  <si>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</si>
  <si>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</si>
  <si>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</si>
  <si>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</si>
  <si>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</si>
  <si>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</si>
  <si>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</si>
  <si>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</si>
  <si>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</si>
  <si>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</si>
  <si>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</si>
  <si>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</si>
  <si>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</si>
  <si>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</si>
  <si>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</si>
  <si>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</si>
  <si>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</si>
  <si>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</si>
  <si>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</si>
  <si>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</si>
  <si>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</si>
  <si>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</si>
  <si>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</si>
  <si>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</si>
  <si>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</si>
  <si>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</si>
  <si>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</si>
  <si>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</si>
  <si>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</si>
  <si>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</si>
  <si>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</si>
  <si>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</si>
  <si>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</si>
  <si>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</si>
  <si>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</si>
  <si>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</si>
  <si>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</si>
  <si>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</si>
  <si>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</si>
  <si>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</si>
  <si>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</si>
  <si>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</si>
  <si>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</si>
  <si>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</si>
  <si>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</si>
  <si>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</si>
  <si>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</si>
  <si>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</si>
  <si>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</si>
  <si>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</si>
  <si>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</si>
  <si>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</si>
  <si>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</si>
  <si>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</si>
  <si>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</si>
  <si>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</si>
  <si>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</si>
  <si>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</si>
  <si>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</si>
  <si>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</si>
  <si>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</si>
  <si>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</si>
  <si>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</si>
  <si>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</si>
  <si>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</si>
  <si>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</si>
  <si>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</si>
  <si>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</si>
  <si>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</si>
  <si>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</si>
  <si>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</si>
  <si>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</si>
  <si>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</si>
  <si>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</si>
  <si>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</si>
  <si>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</si>
  <si>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</si>
  <si>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</si>
  <si>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</si>
  <si>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</si>
  <si>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</si>
  <si>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</si>
  <si>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</si>
  <si>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</si>
  <si>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</si>
  <si>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</si>
  <si>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</si>
  <si>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</si>
  <si>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</si>
  <si>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</si>
  <si>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</si>
  <si>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</si>
  <si>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</si>
  <si>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</si>
  <si>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</si>
  <si>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</si>
  <si>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</si>
  <si>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</si>
  <si>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</si>
  <si>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</si>
  <si>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</si>
  <si>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</si>
  <si>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</si>
  <si>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</si>
  <si>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</si>
  <si>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</si>
  <si>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</si>
  <si>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</si>
  <si>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</si>
  <si>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</si>
  <si>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</si>
  <si>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</si>
  <si>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</si>
  <si>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</si>
  <si>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</si>
  <si>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</si>
  <si>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</si>
  <si>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</si>
  <si>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</si>
  <si>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</si>
  <si>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</si>
  <si>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</si>
  <si>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</si>
  <si>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</si>
  <si>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</si>
  <si>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</si>
  <si>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</si>
  <si>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</si>
  <si>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</si>
  <si>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</si>
  <si>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</si>
  <si>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</si>
  <si>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</si>
  <si>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</si>
  <si>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</si>
  <si>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</si>
  <si>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</si>
  <si>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</si>
  <si>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</si>
  <si>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</si>
  <si>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</si>
  <si>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</si>
  <si>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</si>
  <si>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</si>
  <si>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</si>
  <si>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</si>
  <si>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</si>
  <si>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</si>
  <si>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</si>
  <si>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</si>
  <si>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</si>
  <si>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</si>
  <si>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</si>
  <si>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</si>
  <si>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</si>
  <si>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</si>
  <si>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</si>
  <si>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</si>
  <si>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</si>
  <si>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</si>
  <si>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</si>
  <si>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</si>
  <si>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</si>
  <si>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</si>
  <si>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</si>
  <si>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</si>
  <si>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</si>
  <si>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</si>
  <si>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</si>
  <si>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</si>
  <si>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</si>
  <si>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</si>
  <si>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</si>
  <si>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</si>
  <si>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</si>
  <si>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</si>
  <si>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</si>
  <si>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</si>
  <si>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</si>
  <si>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</si>
  <si>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</si>
  <si>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</si>
  <si>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</si>
  <si>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</si>
  <si>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</si>
  <si>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</si>
  <si>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</si>
  <si>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</si>
  <si>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</si>
  <si>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</si>
  <si>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</si>
  <si>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</si>
  <si>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</si>
  <si>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</si>
  <si>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</si>
  <si>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</si>
  <si>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</si>
  <si>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</si>
  <si>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</si>
  <si>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</si>
  <si>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</si>
  <si>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</si>
  <si>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</si>
  <si>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</si>
  <si>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</si>
  <si>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</si>
  <si>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</si>
  <si>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</si>
  <si>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</si>
  <si>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</si>
  <si>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</si>
  <si>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</si>
  <si>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</si>
  <si>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</si>
  <si>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</si>
  <si>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</si>
  <si>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</si>
  <si>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</si>
  <si>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</si>
  <si>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</si>
  <si>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</si>
  <si>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</si>
  <si>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</si>
  <si>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</si>
  <si>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</si>
  <si>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</si>
  <si>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</si>
  <si>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</si>
  <si>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</si>
  <si>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</si>
  <si>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</si>
  <si>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</si>
  <si>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</si>
  <si>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</si>
  <si>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</si>
  <si>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</si>
  <si>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</si>
  <si>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</si>
  <si>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</si>
  <si>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</si>
  <si>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</si>
  <si>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</si>
  <si>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</si>
  <si>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</si>
  <si>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</si>
  <si>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</si>
  <si>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</si>
  <si>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</si>
  <si>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</si>
  <si>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</si>
  <si>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</si>
  <si>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</si>
  <si>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</si>
  <si>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</si>
  <si>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</si>
  <si>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</si>
  <si>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</si>
  <si>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</si>
  <si>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</si>
  <si>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</si>
  <si>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</si>
  <si>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</si>
  <si>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</si>
  <si>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</si>
  <si>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</si>
  <si>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</si>
  <si>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</si>
  <si>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</si>
  <si>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</si>
  <si>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</si>
  <si>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</si>
  <si>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</si>
  <si>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</si>
  <si>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</si>
  <si>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</si>
  <si>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</si>
  <si>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</si>
  <si>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</si>
  <si>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</si>
  <si>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</si>
  <si>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</si>
  <si>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</si>
  <si>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</si>
  <si>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</si>
  <si>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</si>
  <si>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</si>
  <si>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</si>
  <si>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</si>
  <si>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</si>
  <si>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</si>
  <si>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</si>
  <si>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</si>
  <si>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</si>
  <si>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</si>
  <si>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</si>
  <si>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</si>
  <si>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</si>
  <si>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</si>
  <si>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</si>
  <si>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</si>
  <si>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</si>
  <si>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</si>
  <si>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</si>
  <si>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</si>
  <si>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</si>
  <si>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</si>
  <si>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</si>
  <si>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</si>
  <si>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</si>
  <si>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</si>
  <si>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</si>
  <si>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</si>
  <si>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</si>
  <si>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</si>
  <si>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</si>
  <si>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</si>
  <si>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</si>
  <si>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</si>
  <si>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</si>
  <si>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</si>
  <si>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</si>
  <si>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</si>
  <si>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</si>
  <si>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</si>
  <si>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</si>
  <si>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</si>
  <si>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</si>
  <si>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</si>
  <si>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</si>
  <si>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</si>
  <si>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</si>
  <si>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</si>
  <si>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</si>
  <si>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</si>
  <si>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</si>
  <si>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</si>
  <si>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</si>
  <si>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</si>
  <si>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</si>
  <si>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</si>
  <si>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</si>
  <si>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</si>
  <si>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</si>
  <si>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</si>
  <si>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</si>
  <si>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</si>
  <si>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</si>
  <si>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</si>
  <si>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</si>
  <si>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</si>
  <si>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</si>
  <si>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</si>
  <si>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</si>
  <si>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</si>
  <si>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</si>
  <si>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</si>
  <si>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</si>
  <si>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</si>
  <si>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</si>
  <si>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</si>
  <si>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</si>
  <si>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</si>
  <si>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</si>
  <si>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</si>
  <si>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</si>
  <si>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</si>
  <si>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</si>
  <si>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</si>
  <si>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</si>
  <si>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</si>
  <si>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</si>
  <si>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</si>
  <si>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</si>
  <si>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</si>
  <si>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</si>
  <si>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</si>
  <si>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</si>
  <si>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</si>
  <si>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</si>
  <si>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</si>
  <si>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</si>
  <si>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</si>
  <si>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</si>
  <si>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</si>
  <si>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</si>
  <si>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</si>
  <si>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</si>
  <si>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</si>
  <si>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</si>
  <si>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</si>
  <si>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</si>
  <si>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</si>
  <si>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</si>
  <si>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</si>
  <si>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</si>
  <si>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</si>
  <si>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</si>
  <si>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</si>
  <si>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</si>
  <si>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</si>
  <si>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</si>
  <si>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</si>
  <si>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</si>
  <si>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</si>
  <si>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</si>
  <si>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</si>
  <si>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</si>
  <si>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</si>
  <si>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</si>
  <si>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</si>
  <si>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</si>
  <si>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</si>
  <si>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</si>
  <si>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</si>
  <si>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</si>
  <si>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</si>
  <si>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</si>
  <si>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</si>
  <si>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</si>
  <si>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</si>
  <si>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</si>
  <si>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</si>
  <si>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</si>
  <si>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</si>
  <si>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</si>
  <si>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</si>
  <si>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</si>
  <si>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</si>
  <si>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</si>
  <si>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</si>
  <si>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</si>
  <si>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</si>
  <si>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</si>
  <si>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</si>
  <si>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</si>
  <si>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</si>
  <si>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</si>
  <si>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</si>
  <si>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</si>
  <si>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</si>
  <si>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</si>
  <si>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</si>
  <si>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</si>
  <si>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</si>
  <si>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</si>
  <si>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</si>
  <si>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</si>
  <si>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</si>
  <si>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</si>
  <si>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</si>
  <si>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</si>
  <si>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</si>
  <si>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</si>
  <si>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</si>
  <si>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</si>
  <si>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</si>
  <si>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</si>
  <si>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</si>
  <si>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</si>
  <si>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</si>
  <si>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</si>
  <si>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</si>
  <si>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</si>
  <si>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</si>
  <si>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</si>
  <si>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</si>
  <si>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</si>
  <si>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</si>
  <si>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</si>
  <si>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</si>
  <si>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</si>
  <si>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</si>
  <si>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</si>
  <si>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</si>
  <si>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</si>
  <si>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</si>
  <si>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</si>
  <si>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</si>
  <si>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</si>
  <si>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</si>
  <si>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</si>
  <si>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</si>
  <si>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</si>
  <si>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</si>
  <si>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</si>
  <si>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</si>
  <si>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</si>
  <si>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</si>
  <si>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</si>
  <si>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</si>
  <si>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</si>
  <si>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</si>
  <si>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</si>
  <si>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</si>
  <si>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</si>
  <si>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</si>
  <si>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</si>
  <si>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</si>
  <si>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</si>
  <si>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</si>
  <si>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</si>
  <si>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</si>
  <si>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</si>
  <si>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</si>
  <si>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</si>
  <si>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</si>
  <si>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</si>
  <si>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</si>
  <si>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</si>
  <si>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</si>
  <si>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</si>
  <si>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</si>
  <si>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</si>
  <si>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</si>
  <si>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</si>
  <si>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</si>
  <si>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</si>
  <si>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</si>
  <si>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</si>
  <si>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</si>
  <si>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</si>
  <si>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</si>
  <si>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</si>
  <si>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</si>
  <si>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</si>
  <si>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</si>
  <si>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</si>
  <si>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</si>
  <si>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</si>
  <si>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</si>
  <si>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</si>
  <si>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</si>
  <si>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</si>
  <si>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</si>
  <si>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</si>
  <si>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</si>
  <si>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</si>
  <si>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</si>
  <si>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</si>
  <si>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</si>
  <si>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</si>
  <si>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</si>
  <si>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</si>
  <si>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</si>
  <si>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</si>
  <si>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</si>
  <si>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</si>
  <si>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</si>
  <si>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</si>
  <si>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</si>
  <si>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</si>
  <si>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</si>
  <si>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</si>
  <si>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</si>
  <si>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</si>
  <si>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</si>
  <si>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</si>
  <si>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</si>
  <si>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</si>
  <si>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</si>
  <si>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</si>
  <si>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</si>
  <si>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</si>
  <si>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</si>
  <si>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</si>
  <si>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</si>
  <si>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</si>
  <si>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</si>
  <si>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</si>
  <si>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</si>
  <si>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</si>
  <si>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</si>
  <si>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</si>
  <si>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</si>
  <si>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</si>
  <si>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</si>
  <si>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</si>
  <si>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</si>
  <si>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</si>
  <si>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</si>
  <si>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</si>
  <si>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</si>
  <si>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</si>
  <si>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</si>
  <si>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</si>
  <si>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</si>
  <si>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</si>
  <si>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</si>
  <si>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</si>
  <si>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</si>
  <si>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</si>
  <si>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</si>
  <si>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</si>
  <si>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</si>
  <si>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</si>
  <si>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</si>
  <si>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</si>
  <si>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</si>
  <si>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</si>
  <si>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</si>
  <si>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</si>
  <si>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</si>
  <si>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</si>
  <si>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</si>
  <si>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</si>
  <si>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</si>
  <si>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</si>
  <si>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</si>
  <si>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</si>
  <si>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</si>
  <si>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</si>
  <si>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</si>
  <si>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</si>
  <si>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</si>
  <si>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</si>
  <si>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</si>
  <si>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</si>
  <si>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</si>
  <si>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</si>
  <si>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</si>
  <si>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</si>
  <si>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</si>
  <si>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</si>
  <si>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</si>
  <si>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</si>
  <si>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</si>
  <si>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</si>
  <si>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</si>
  <si>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</si>
  <si>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</si>
  <si>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</si>
  <si>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</si>
  <si>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</si>
  <si>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</si>
  <si>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</si>
  <si>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</si>
  <si>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</si>
  <si>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</si>
  <si>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</si>
  <si>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</si>
  <si>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</si>
  <si>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</si>
  <si>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</si>
  <si>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</si>
  <si>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</si>
  <si>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</si>
  <si>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</si>
  <si>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</si>
  <si>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</si>
  <si>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</si>
  <si>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</si>
  <si>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</si>
  <si>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</si>
  <si>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</si>
  <si>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</si>
  <si>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</si>
  <si>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</si>
  <si>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</si>
  <si>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</si>
  <si>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</si>
  <si>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</si>
  <si>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</si>
  <si>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</si>
  <si>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</si>
  <si>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</si>
  <si>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</si>
  <si>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</si>
  <si>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</si>
  <si>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</si>
  <si>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</si>
  <si>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</si>
  <si>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</si>
  <si>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</si>
  <si>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</si>
  <si>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</si>
  <si>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</si>
  <si>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</si>
  <si>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</si>
  <si>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</si>
  <si>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</si>
  <si>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</si>
  <si>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</si>
  <si>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</si>
  <si>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</si>
  <si>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</si>
  <si>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</si>
  <si>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</si>
  <si>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</si>
  <si>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</si>
  <si>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</si>
  <si>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</si>
  <si>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</si>
  <si>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</si>
  <si>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</si>
  <si>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</si>
  <si>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</si>
  <si>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</si>
  <si>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</si>
  <si>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</si>
  <si>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</si>
  <si>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</si>
  <si>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</si>
  <si>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</si>
  <si>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</si>
  <si>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</si>
  <si>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</si>
  <si>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</si>
  <si>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</si>
  <si>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</si>
  <si>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</si>
  <si>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</si>
  <si>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</si>
  <si>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</si>
  <si>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</si>
  <si>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</si>
  <si>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</si>
  <si>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</si>
  <si>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</si>
  <si>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</si>
  <si>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</si>
  <si>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</si>
  <si>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</si>
  <si>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</si>
  <si>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</si>
  <si>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</si>
  <si>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</si>
  <si>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</si>
  <si>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</si>
  <si>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</si>
  <si>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</si>
  <si>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</si>
  <si>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</si>
  <si>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</si>
  <si>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</si>
  <si>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</si>
  <si>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</si>
  <si>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</si>
  <si>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</si>
  <si>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</si>
  <si>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</si>
  <si>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</si>
  <si>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</si>
  <si>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</si>
  <si>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</si>
  <si>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</si>
  <si>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</si>
  <si>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</si>
  <si>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</si>
  <si>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</si>
  <si>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</si>
  <si>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</si>
  <si>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</si>
  <si>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</si>
  <si>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</si>
  <si>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</si>
  <si>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</si>
  <si>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</si>
  <si>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</si>
  <si>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</si>
  <si>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</si>
  <si>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</si>
  <si>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</si>
  <si>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</si>
  <si>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</si>
  <si>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</si>
  <si>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</si>
  <si>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</si>
  <si>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</si>
  <si>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</si>
  <si>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</si>
  <si>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</si>
  <si>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</si>
  <si>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</si>
  <si>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</si>
  <si>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</si>
  <si>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</si>
  <si>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</si>
  <si>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</si>
  <si>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</si>
  <si>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</si>
  <si>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</si>
  <si>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</si>
  <si>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</si>
  <si>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</si>
  <si>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</si>
  <si>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</si>
  <si>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</si>
  <si>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</si>
  <si>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</si>
  <si>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</si>
  <si>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</si>
  <si>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</si>
  <si>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</si>
  <si>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</si>
  <si>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</si>
  <si>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</si>
  <si>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</si>
  <si>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</si>
  <si>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</si>
  <si>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</si>
  <si>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</si>
  <si>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</si>
  <si>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</si>
  <si>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</si>
  <si>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</si>
  <si>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</si>
  <si>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</si>
  <si>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</si>
  <si>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</si>
  <si>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</si>
  <si>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</si>
  <si>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</si>
  <si>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</si>
  <si>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</si>
  <si>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</si>
  <si>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</si>
  <si>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</si>
  <si>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</si>
  <si>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</si>
  <si>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</si>
  <si>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</si>
  <si>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</si>
  <si>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</si>
  <si>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</si>
  <si>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</si>
  <si>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</si>
  <si>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</si>
  <si>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</si>
  <si>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</si>
  <si>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</si>
  <si>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</si>
  <si>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</si>
  <si>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</si>
  <si>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</si>
  <si>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</si>
  <si>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</si>
  <si>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</si>
  <si>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</si>
  <si>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</si>
  <si>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</si>
  <si>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</si>
  <si>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</si>
  <si>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</si>
  <si>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</si>
  <si>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</si>
  <si>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</si>
  <si>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</si>
  <si>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</si>
  <si>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</si>
  <si>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</si>
  <si>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</si>
  <si>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</si>
  <si>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</si>
  <si>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</si>
  <si>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</si>
  <si>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</si>
  <si>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</si>
  <si>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</si>
  <si>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</si>
  <si>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</si>
  <si>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</si>
  <si>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</si>
  <si>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</si>
  <si>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</si>
  <si>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</si>
  <si>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</si>
  <si>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</si>
  <si>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</si>
  <si>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</si>
  <si>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</si>
  <si>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</si>
  <si>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</si>
  <si>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</si>
  <si>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</si>
  <si>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</si>
  <si>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</si>
  <si>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</si>
  <si>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</si>
  <si>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</si>
  <si>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</si>
  <si>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</si>
  <si>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</si>
  <si>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</si>
  <si>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</si>
  <si>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</si>
  <si>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</si>
  <si>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</si>
  <si>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</si>
  <si>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</si>
  <si>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</si>
  <si>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</si>
  <si>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</si>
  <si>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</si>
  <si>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</si>
  <si>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</si>
  <si>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</si>
  <si>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</si>
  <si>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</si>
  <si>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</si>
  <si>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</si>
  <si>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</si>
  <si>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</si>
  <si>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</si>
  <si>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</si>
  <si>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</si>
  <si>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</si>
  <si>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</si>
  <si>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</si>
  <si>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</si>
  <si>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</si>
  <si>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</si>
  <si>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</si>
  <si>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</si>
  <si>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</si>
  <si>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</si>
  <si>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</si>
  <si>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</si>
  <si>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</si>
  <si>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</si>
  <si>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</si>
  <si>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</si>
  <si>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</si>
  <si>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</si>
  <si>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</si>
  <si>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</si>
  <si>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</si>
  <si>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</si>
  <si>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</si>
  <si>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</si>
  <si>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</si>
  <si>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</si>
  <si>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</si>
  <si>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</si>
  <si>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</si>
  <si>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</si>
  <si>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</si>
  <si>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</si>
  <si>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</si>
  <si>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</si>
  <si>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</si>
  <si>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</si>
  <si>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</si>
  <si>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</si>
  <si>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</si>
  <si>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</si>
  <si>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</si>
  <si>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</si>
  <si>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</si>
  <si>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</si>
  <si>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</si>
  <si>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</si>
  <si>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</si>
  <si>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</si>
  <si>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</si>
  <si>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</si>
  <si>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</si>
  <si>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</si>
  <si>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</si>
  <si>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</si>
  <si>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</si>
  <si>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</si>
  <si>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</si>
  <si>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</si>
  <si>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</si>
  <si>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</si>
  <si>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</si>
  <si>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</si>
  <si>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</si>
  <si>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</si>
  <si>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</si>
  <si>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</si>
  <si>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</si>
  <si>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</si>
  <si>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</si>
  <si>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</si>
  <si>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</si>
  <si>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</si>
  <si>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</si>
  <si>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</si>
  <si>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</si>
  <si>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</si>
  <si>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</si>
  <si>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</si>
  <si>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</si>
  <si>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</si>
  <si>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</si>
  <si>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</si>
  <si>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</si>
  <si>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</si>
  <si>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</si>
  <si>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</si>
  <si>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</si>
  <si>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</si>
  <si>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</si>
  <si>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</si>
  <si>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</si>
  <si>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</si>
  <si>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</si>
  <si>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</si>
  <si>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</si>
  <si>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</si>
  <si>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</si>
  <si>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</si>
  <si>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</si>
  <si>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</si>
  <si>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</si>
  <si>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</si>
  <si>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</si>
  <si>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</si>
  <si>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</si>
  <si>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</si>
  <si>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</si>
  <si>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</si>
  <si>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</si>
  <si>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</si>
  <si>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</si>
  <si>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</si>
  <si>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</si>
  <si>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</si>
  <si>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</si>
  <si>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</si>
  <si>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</si>
  <si>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</si>
  <si>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</si>
  <si>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</si>
  <si>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</si>
  <si>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</si>
  <si>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</si>
  <si>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</si>
  <si>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</si>
  <si>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</si>
  <si>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</si>
  <si>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</si>
  <si>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</si>
  <si>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</si>
  <si>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</si>
  <si>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</si>
  <si>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</si>
  <si>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</si>
  <si>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</si>
  <si>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</si>
  <si>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</si>
  <si>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</si>
  <si>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</si>
  <si>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</si>
  <si>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</si>
  <si>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</si>
  <si>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</si>
  <si>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</si>
  <si>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</si>
  <si>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</si>
  <si>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</si>
  <si>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</si>
  <si>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</si>
  <si>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</si>
  <si>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</si>
  <si>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</si>
  <si>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</si>
  <si>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</si>
  <si>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</si>
  <si>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</si>
  <si>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</si>
  <si>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</si>
  <si>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</si>
  <si>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</si>
  <si>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</si>
  <si>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</si>
  <si>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</si>
  <si>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</si>
  <si>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</si>
  <si>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</si>
  <si>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</si>
  <si>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</si>
  <si>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</si>
  <si>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</si>
  <si>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</si>
  <si>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</si>
  <si>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</si>
  <si>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</si>
  <si>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</si>
  <si>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</si>
  <si>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</si>
  <si>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</si>
  <si>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</si>
  <si>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</si>
  <si>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</si>
  <si>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</si>
  <si>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</si>
  <si>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</si>
  <si>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</si>
  <si>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</si>
  <si>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</si>
  <si>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</si>
  <si>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</si>
  <si>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</si>
  <si>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</si>
  <si>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</si>
  <si>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</si>
  <si>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</si>
  <si>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</si>
  <si>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</si>
  <si>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</si>
  <si>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</si>
  <si>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</si>
  <si>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</si>
  <si>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</si>
  <si>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</si>
  <si>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</si>
  <si>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</si>
  <si>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</si>
  <si>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</si>
  <si>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</si>
  <si>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</si>
  <si>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</si>
  <si>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</si>
  <si>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</si>
  <si>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</si>
  <si>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</si>
  <si>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</si>
  <si>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</si>
  <si>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</si>
  <si>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</si>
  <si>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</si>
  <si>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</si>
  <si>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</si>
  <si>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</si>
  <si>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</si>
  <si>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</si>
  <si>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</si>
  <si>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</si>
  <si>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</si>
  <si>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</si>
  <si>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</si>
  <si>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</si>
  <si>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</si>
  <si>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</si>
  <si>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</si>
  <si>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</si>
  <si>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</si>
  <si>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</si>
  <si>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</si>
  <si>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</si>
  <si>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</si>
  <si>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</si>
  <si>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</si>
  <si>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</si>
  <si>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</si>
  <si>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</si>
  <si>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</si>
  <si>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</si>
  <si>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</si>
  <si>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</si>
  <si>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</si>
  <si>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</si>
  <si>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</si>
  <si>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</si>
  <si>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</si>
  <si>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</si>
  <si>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</si>
  <si>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</si>
  <si>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</si>
  <si>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</si>
  <si>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</si>
  <si>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</si>
  <si>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</si>
  <si>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</si>
  <si>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</si>
  <si>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</si>
  <si>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</si>
  <si>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</si>
  <si>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</si>
  <si>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</si>
  <si>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</si>
  <si>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</si>
  <si>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</si>
  <si>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</si>
  <si>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</si>
  <si>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</si>
  <si>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</si>
  <si>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</si>
  <si>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</si>
  <si>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</si>
  <si>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</si>
  <si>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</si>
  <si>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</si>
  <si>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</si>
  <si>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</si>
  <si>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</si>
  <si>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</si>
  <si>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</si>
  <si>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</si>
  <si>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</si>
  <si>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</si>
  <si>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</si>
  <si>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</si>
  <si>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</si>
  <si>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</si>
  <si>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</si>
  <si>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</si>
  <si>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</si>
  <si>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</si>
  <si>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</si>
  <si>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</si>
  <si>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</si>
  <si>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</si>
  <si>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</si>
  <si>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</si>
  <si>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</si>
  <si>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</si>
  <si>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</si>
  <si>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</si>
  <si>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</si>
  <si>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</si>
  <si>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</si>
  <si>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</si>
  <si>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</si>
  <si>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</si>
  <si>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</si>
  <si>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</si>
  <si>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</si>
  <si>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</si>
  <si>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</si>
  <si>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</si>
  <si>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</si>
  <si>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</si>
  <si>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</si>
  <si>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</si>
  <si>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</si>
  <si>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</si>
  <si>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</si>
  <si>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</si>
  <si>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</si>
  <si>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</si>
  <si>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</si>
  <si>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</si>
  <si>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</si>
  <si>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</si>
  <si>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</si>
  <si>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</si>
  <si>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</si>
  <si>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</si>
  <si>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</si>
  <si>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</si>
  <si>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</si>
  <si>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</si>
  <si>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</si>
  <si>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</si>
  <si>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</si>
  <si>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</si>
  <si>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</si>
  <si>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</si>
  <si>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</si>
  <si>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</si>
  <si>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</si>
  <si>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</si>
  <si>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</si>
  <si>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</si>
  <si>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</si>
  <si>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</si>
  <si>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</si>
  <si>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</si>
  <si>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</si>
  <si>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</si>
  <si>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</si>
  <si>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</si>
  <si>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</si>
  <si>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</si>
  <si>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</si>
  <si>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</si>
  <si>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</si>
  <si>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</si>
  <si>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</si>
  <si>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</si>
  <si>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</si>
  <si>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</si>
  <si>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</si>
  <si>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</si>
  <si>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</si>
  <si>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</si>
  <si>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</si>
  <si>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</si>
  <si>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</si>
  <si>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</si>
  <si>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</si>
  <si>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</si>
  <si>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</si>
  <si>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</si>
  <si>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</si>
  <si>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</si>
  <si>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</si>
  <si>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</si>
  <si>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</si>
  <si>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</si>
  <si>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</si>
  <si>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</si>
  <si>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</si>
  <si>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</si>
  <si>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</si>
  <si>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</si>
  <si>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</si>
  <si>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</si>
  <si>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</si>
  <si>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</si>
  <si>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</si>
  <si>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</si>
  <si>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</si>
  <si>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</si>
  <si>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</si>
  <si>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</si>
  <si>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</si>
  <si>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</si>
  <si>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</si>
  <si>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</si>
  <si>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</si>
  <si>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</si>
  <si>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</si>
  <si>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</si>
  <si>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</si>
  <si>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</si>
  <si>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</si>
  <si>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</si>
  <si>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</si>
  <si>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</si>
  <si>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</si>
  <si>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</si>
  <si>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</si>
  <si>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</si>
  <si>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</si>
  <si>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</si>
  <si>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</si>
  <si>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</si>
  <si>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</si>
  <si>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</si>
  <si>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</si>
  <si>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</si>
  <si>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</si>
  <si>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</si>
  <si>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</si>
  <si>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</si>
  <si>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</si>
  <si>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</si>
  <si>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</si>
  <si>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</si>
  <si>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</si>
  <si>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</si>
  <si>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</si>
  <si>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</si>
  <si>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</si>
  <si>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</si>
  <si>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</si>
  <si>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</si>
  <si>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</si>
  <si>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</si>
  <si>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</si>
  <si>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</si>
  <si>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</si>
  <si>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</si>
  <si>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</si>
  <si>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</si>
  <si>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</si>
  <si>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</si>
  <si>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</si>
  <si>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</si>
  <si>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</si>
  <si>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</si>
  <si>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</si>
  <si>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</si>
  <si>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</si>
  <si>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</si>
  <si>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</si>
  <si>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</si>
  <si>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</si>
  <si>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</si>
  <si>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</si>
  <si>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</si>
  <si>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</si>
  <si>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</si>
  <si>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</si>
  <si>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</si>
  <si>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</si>
  <si>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</si>
  <si>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</si>
  <si>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</si>
  <si>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</si>
  <si>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</si>
  <si>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</si>
  <si>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</si>
  <si>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</si>
  <si>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</si>
  <si>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</si>
  <si>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</si>
  <si>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</si>
  <si>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</si>
  <si>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</si>
  <si>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</si>
  <si>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</si>
  <si>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</si>
  <si>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</si>
  <si>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</si>
  <si>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</si>
  <si>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</si>
  <si>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</si>
  <si>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</si>
  <si>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</si>
  <si>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</si>
  <si>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</si>
  <si>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</si>
  <si>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</si>
  <si>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</si>
  <si>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</si>
  <si>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</si>
  <si>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</si>
  <si>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</si>
  <si>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</si>
  <si>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</si>
  <si>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</si>
  <si>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</si>
  <si>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</si>
  <si>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</si>
  <si>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</si>
  <si>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</si>
  <si>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</si>
  <si>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</si>
  <si>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</si>
  <si>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</si>
  <si>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</si>
  <si>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</si>
  <si>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</si>
  <si>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</si>
  <si>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</si>
  <si>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</si>
  <si>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</si>
  <si>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</si>
  <si>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</si>
  <si>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</si>
  <si>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</si>
  <si>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</si>
  <si>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</si>
  <si>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</si>
  <si>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</si>
  <si>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</si>
  <si>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</si>
  <si>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</si>
  <si>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</si>
  <si>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</si>
  <si>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</si>
  <si>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</si>
  <si>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</si>
  <si>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</si>
  <si>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</si>
  <si>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</si>
  <si>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</si>
  <si>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</si>
  <si>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</si>
  <si>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</si>
  <si>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</si>
  <si>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</si>
  <si>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</si>
  <si>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</si>
  <si>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</si>
  <si>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</si>
  <si>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</si>
  <si>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</si>
  <si>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</si>
  <si>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</si>
  <si>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</si>
  <si>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</si>
  <si>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</si>
  <si>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</si>
  <si>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</si>
  <si>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</si>
  <si>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</si>
  <si>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</si>
  <si>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</si>
  <si>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</si>
  <si>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</si>
  <si>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</si>
  <si>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</si>
  <si>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</si>
  <si>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</si>
  <si>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</si>
  <si>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</si>
  <si>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</si>
  <si>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</si>
  <si>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</si>
  <si>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</si>
  <si>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</si>
  <si>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</si>
  <si>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</si>
  <si>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</si>
  <si>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</si>
  <si>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</si>
  <si>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</si>
  <si>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</si>
  <si>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</si>
  <si>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</si>
  <si>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</si>
  <si>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</si>
  <si>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</si>
  <si>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</si>
  <si>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</si>
  <si>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</si>
  <si>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</si>
  <si>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</si>
  <si>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</si>
  <si>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</si>
  <si>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</si>
  <si>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</si>
  <si>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</si>
  <si>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</si>
  <si>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</si>
  <si>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</si>
  <si>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</si>
  <si>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</si>
  <si>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</si>
  <si>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</si>
  <si>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</si>
  <si>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</si>
  <si>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</si>
  <si>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</si>
  <si>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</si>
  <si>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</si>
  <si>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</si>
  <si>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</si>
  <si>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</si>
  <si>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</si>
  <si>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</si>
  <si>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</si>
  <si>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</si>
  <si>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</si>
  <si>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</si>
  <si>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</si>
  <si>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</si>
  <si>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</si>
  <si>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</si>
  <si>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</si>
  <si>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</si>
  <si>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</si>
  <si>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</si>
  <si>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</si>
  <si>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</si>
  <si>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</si>
  <si>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</si>
  <si>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</si>
  <si>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</si>
  <si>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</si>
  <si>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</si>
  <si>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</si>
  <si>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</si>
  <si>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</si>
  <si>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</si>
  <si>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</si>
  <si>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</si>
  <si>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</si>
  <si>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</si>
  <si>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</si>
  <si>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</si>
  <si>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</si>
  <si>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</si>
  <si>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</si>
  <si>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</si>
  <si>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</si>
  <si>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</si>
  <si>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</si>
  <si>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</si>
  <si>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</si>
  <si>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</si>
  <si>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</si>
  <si>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</si>
  <si>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</si>
  <si>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</si>
  <si>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</si>
  <si>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</si>
  <si>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</si>
  <si>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</si>
  <si>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</si>
  <si>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</si>
  <si>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</si>
  <si>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</si>
  <si>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</si>
  <si>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</si>
  <si>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</si>
  <si>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</si>
  <si>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</si>
  <si>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</si>
  <si>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</si>
  <si>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</si>
  <si>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</si>
  <si>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</si>
  <si>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</si>
  <si>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</si>
  <si>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</si>
  <si>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</si>
  <si>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</si>
  <si>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</si>
  <si>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</si>
  <si>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</si>
  <si>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</si>
  <si>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</si>
  <si>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</si>
  <si>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</si>
  <si>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</si>
  <si>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</si>
  <si>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</si>
  <si>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</si>
  <si>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</si>
  <si>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</si>
  <si>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</si>
  <si>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</si>
  <si>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</si>
  <si>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</si>
  <si>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</si>
  <si>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</si>
  <si>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</si>
  <si>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</si>
  <si>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</si>
  <si>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</si>
  <si>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</si>
  <si>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</si>
  <si>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</si>
  <si>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</si>
  <si>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</si>
  <si>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</si>
  <si>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</si>
  <si>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</si>
  <si>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</si>
  <si>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</si>
  <si>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</si>
  <si>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</si>
  <si>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</si>
  <si>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</si>
  <si>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</si>
  <si>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</si>
  <si>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</si>
  <si>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</si>
  <si>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</si>
  <si>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</si>
  <si>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</si>
  <si>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</si>
  <si>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</si>
  <si>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</si>
  <si>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</si>
  <si>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</si>
  <si>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</si>
  <si>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</si>
  <si>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</si>
  <si>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</si>
  <si>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</si>
  <si>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</si>
  <si>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</si>
  <si>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</si>
  <si>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</si>
  <si>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</si>
  <si>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</si>
  <si>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</si>
  <si>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</si>
  <si>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</si>
  <si>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</si>
  <si>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</si>
  <si>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</si>
  <si>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</si>
  <si>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</si>
  <si>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</si>
  <si>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</si>
  <si>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</si>
  <si>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</si>
  <si>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</si>
  <si>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</si>
  <si>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</si>
  <si>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</si>
  <si>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</si>
  <si>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</si>
  <si>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</si>
  <si>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</si>
  <si>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</si>
  <si>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</si>
  <si>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</si>
  <si>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</si>
  <si>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</si>
  <si>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</si>
  <si>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</si>
  <si>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</si>
  <si>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</si>
  <si>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</si>
  <si>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</si>
  <si>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</si>
  <si>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</si>
  <si>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</si>
  <si>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</si>
  <si>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</si>
  <si>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</si>
  <si>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</si>
  <si>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</si>
  <si>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</si>
  <si>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</si>
  <si>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</si>
  <si>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</si>
  <si>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</si>
  <si>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</si>
  <si>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</si>
  <si>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</si>
  <si>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</si>
  <si>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</si>
  <si>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</si>
  <si>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</si>
  <si>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</si>
  <si>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</si>
  <si>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</si>
  <si>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</si>
  <si>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</si>
  <si>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</si>
  <si>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</si>
  <si>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</si>
  <si>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</si>
  <si>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</si>
  <si>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</si>
  <si>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</si>
  <si>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</si>
  <si>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</si>
  <si>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</si>
  <si>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</si>
  <si>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</si>
  <si>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</si>
  <si>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</si>
  <si>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</si>
  <si>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</si>
  <si>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</si>
  <si>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</si>
  <si>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</si>
  <si>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</si>
  <si>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</si>
  <si>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</si>
  <si>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</si>
  <si>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</si>
  <si>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</si>
  <si>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</si>
  <si>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</si>
  <si>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</si>
  <si>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</si>
  <si>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</si>
  <si>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</si>
  <si>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</si>
  <si>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</si>
  <si>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</si>
  <si>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</si>
  <si>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</si>
  <si>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</si>
  <si>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</si>
  <si>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</si>
  <si>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</si>
  <si>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</si>
  <si>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</si>
  <si>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</si>
  <si>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</si>
  <si>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</si>
  <si>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</si>
  <si>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</si>
  <si>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</si>
  <si>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</si>
  <si>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</si>
  <si>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</si>
  <si>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</si>
  <si>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</si>
  <si>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</si>
  <si>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</si>
  <si>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</si>
  <si>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</si>
  <si>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</si>
  <si>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</si>
  <si>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</si>
  <si>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</si>
  <si>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</si>
  <si>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</si>
  <si>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</si>
  <si>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</si>
  <si>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</si>
  <si>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</si>
  <si>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</si>
  <si>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</si>
  <si>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</si>
  <si>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</si>
  <si>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</si>
  <si>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</si>
  <si>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</si>
  <si>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</si>
  <si>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</si>
  <si>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</si>
  <si>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</si>
  <si>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</si>
  <si>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</si>
  <si>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</si>
  <si>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</si>
  <si>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</si>
  <si>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</si>
  <si>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</si>
  <si>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</si>
  <si>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</si>
  <si>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</si>
  <si>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</si>
  <si>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</si>
  <si>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</si>
  <si>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</si>
  <si>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</si>
  <si>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</si>
  <si>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</si>
  <si>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</si>
  <si>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</si>
  <si>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</si>
  <si>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</si>
  <si>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</si>
  <si>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</si>
  <si>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</si>
  <si>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</si>
  <si>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</si>
  <si>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</si>
  <si>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</si>
  <si>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</si>
  <si>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</si>
  <si>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</si>
  <si>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</si>
  <si>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</si>
  <si>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</si>
  <si>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</si>
  <si>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</si>
  <si>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</si>
  <si>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</si>
  <si>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</si>
  <si>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</si>
  <si>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</si>
  <si>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</si>
  <si>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</si>
  <si>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</si>
  <si>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</si>
  <si>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</si>
  <si>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</si>
  <si>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</si>
  <si>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</si>
  <si>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</si>
  <si>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</si>
  <si>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</si>
  <si>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</si>
  <si>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</si>
  <si>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</si>
  <si>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</si>
  <si>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</si>
  <si>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</si>
  <si>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</si>
  <si>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</si>
  <si>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</si>
  <si>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</si>
  <si>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</si>
  <si>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</si>
  <si>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</si>
  <si>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</si>
  <si>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</si>
  <si>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</si>
  <si>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</si>
  <si>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</si>
  <si>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</si>
  <si>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</si>
  <si>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</si>
  <si>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</si>
  <si>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</si>
  <si>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</si>
  <si>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</si>
  <si>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</si>
  <si>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</si>
  <si>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</si>
  <si>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</si>
  <si>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</si>
  <si>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</si>
  <si>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</si>
  <si>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</si>
  <si>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</si>
  <si>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</si>
  <si>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</si>
  <si>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</si>
  <si>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</si>
  <si>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</si>
  <si>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</si>
  <si>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</si>
  <si>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</si>
  <si>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</si>
  <si>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</si>
  <si>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</si>
  <si>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</si>
  <si>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</si>
  <si>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</si>
  <si>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</si>
  <si>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</si>
  <si>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</si>
  <si>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</si>
  <si>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</si>
  <si>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</si>
  <si>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</si>
  <si>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</si>
  <si>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</si>
  <si>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</si>
  <si>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</si>
  <si>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</si>
  <si>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</si>
  <si>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</si>
  <si>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</si>
  <si>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</si>
  <si>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</si>
  <si>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</si>
  <si>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</si>
  <si>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</si>
  <si>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</si>
  <si>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</si>
  <si>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</si>
  <si>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</si>
  <si>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</si>
  <si>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</si>
  <si>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</si>
  <si>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</si>
  <si>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</si>
  <si>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</si>
  <si>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</si>
  <si>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</si>
  <si>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</si>
  <si>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</si>
  <si>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</si>
  <si>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</si>
  <si>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</si>
  <si>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</si>
  <si>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</si>
  <si>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</si>
  <si>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</si>
  <si>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</si>
  <si>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</si>
  <si>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</si>
  <si>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</si>
  <si>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</si>
  <si>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</si>
  <si>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</si>
  <si>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</si>
  <si>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</si>
  <si>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</si>
  <si>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</si>
  <si>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</si>
  <si>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</si>
  <si>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</si>
  <si>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</si>
  <si>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</si>
  <si>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</si>
  <si>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</si>
  <si>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</si>
  <si>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</si>
  <si>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</si>
  <si>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</si>
  <si>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</si>
  <si>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</si>
  <si>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</si>
  <si>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</si>
  <si>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</si>
  <si>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</si>
  <si>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</si>
  <si>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</si>
  <si>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</si>
  <si>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</si>
  <si>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</si>
  <si>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</si>
  <si>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</si>
  <si>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</si>
  <si>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</si>
  <si>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</si>
  <si>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</si>
  <si>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</si>
  <si>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</si>
  <si>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</si>
  <si>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</si>
  <si>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</si>
  <si>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</si>
  <si>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</si>
  <si>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</si>
  <si>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</si>
  <si>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</si>
  <si>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</si>
  <si>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</si>
  <si>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</si>
  <si>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</si>
  <si>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</si>
  <si>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</si>
  <si>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</si>
  <si>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</si>
  <si>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</si>
  <si>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</si>
  <si>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</si>
  <si>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</si>
  <si>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</si>
  <si>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</si>
  <si>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</si>
  <si>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</si>
  <si>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</si>
  <si>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</si>
  <si>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</si>
  <si>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</si>
  <si>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</si>
  <si>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</si>
  <si>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</si>
  <si>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</si>
  <si>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</si>
  <si>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</si>
  <si>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</si>
  <si>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</si>
  <si>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</si>
  <si>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</si>
  <si>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</si>
  <si>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</si>
  <si>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</si>
  <si>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</si>
  <si>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</si>
  <si>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</si>
  <si>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</si>
  <si>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</si>
  <si>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</si>
  <si>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</si>
  <si>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</si>
  <si>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</si>
  <si>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</si>
  <si>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</si>
  <si>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</si>
  <si>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</si>
  <si>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</si>
  <si>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</si>
  <si>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</si>
  <si>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</si>
  <si>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</si>
  <si>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</si>
  <si>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</si>
  <si>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</si>
  <si>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</si>
  <si>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</si>
  <si>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</si>
  <si>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</si>
  <si>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</si>
  <si>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</si>
  <si>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</si>
  <si>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</si>
  <si>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</si>
  <si>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</si>
  <si>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</si>
  <si>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</si>
  <si>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</si>
  <si>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</si>
  <si>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</si>
  <si>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</si>
  <si>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</si>
  <si>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</si>
  <si>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</si>
  <si>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</si>
  <si>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</si>
  <si>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</si>
  <si>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</si>
  <si>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</si>
  <si>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</si>
  <si>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</si>
  <si>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</si>
  <si>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</si>
  <si>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</si>
  <si>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</si>
  <si>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</si>
  <si>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</si>
  <si>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</si>
  <si>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</si>
  <si>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</si>
  <si>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</si>
  <si>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</si>
  <si>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</si>
  <si>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</si>
  <si>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</si>
  <si>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</si>
  <si>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</si>
  <si>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</si>
  <si>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</si>
  <si>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</si>
  <si>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</si>
  <si>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</si>
  <si>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</si>
  <si>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</si>
  <si>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</si>
  <si>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</si>
  <si>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</si>
  <si>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</si>
  <si>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</si>
  <si>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</si>
  <si>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</si>
  <si>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</si>
  <si>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</si>
  <si>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</si>
  <si>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</si>
  <si>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</si>
  <si>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</si>
  <si>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</si>
  <si>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</si>
  <si>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</si>
  <si>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</si>
  <si>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</si>
  <si>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</si>
  <si>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</si>
  <si>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</si>
  <si>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</si>
  <si>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</si>
  <si>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</si>
  <si>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</si>
  <si>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</si>
  <si>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</si>
  <si>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</si>
  <si>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</si>
  <si>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</si>
  <si>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</si>
  <si>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</si>
  <si>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</si>
  <si>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</si>
  <si>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</si>
  <si>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</si>
  <si>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</si>
  <si>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</si>
  <si>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</si>
  <si>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</si>
  <si>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</si>
  <si>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</si>
  <si>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</si>
  <si>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</si>
  <si>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</si>
  <si>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</si>
  <si>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</si>
  <si>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</si>
  <si>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</si>
  <si>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</si>
  <si>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</si>
  <si>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</si>
  <si>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</si>
  <si>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</si>
  <si>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</si>
  <si>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</si>
  <si>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</si>
  <si>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</si>
  <si>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</si>
  <si>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</si>
  <si>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</si>
  <si>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</si>
  <si>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</si>
  <si>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</si>
  <si>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</si>
  <si>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</si>
  <si>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</si>
  <si>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</si>
  <si>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</si>
  <si>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</si>
  <si>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</si>
  <si>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</si>
  <si>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</si>
  <si>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</si>
  <si>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</si>
  <si>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</si>
  <si>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</si>
  <si>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</si>
  <si>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</si>
  <si>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</si>
  <si>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</si>
  <si>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</si>
  <si>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</si>
  <si>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</si>
  <si>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</si>
  <si>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</si>
  <si>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</si>
  <si>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</si>
  <si>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</si>
  <si>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</si>
  <si>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</si>
  <si>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</si>
  <si>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</si>
  <si>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</si>
  <si>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</si>
  <si>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</si>
  <si>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</si>
  <si>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</si>
  <si>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</si>
  <si>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</si>
  <si>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</si>
  <si>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</si>
  <si>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</si>
  <si>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</si>
  <si>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</si>
  <si>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</si>
  <si>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</si>
  <si>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</si>
  <si>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</si>
  <si>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</si>
  <si>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</si>
  <si>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</si>
  <si>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</si>
  <si>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</si>
  <si>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</si>
  <si>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</si>
  <si>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</si>
  <si>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</si>
  <si>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</si>
  <si>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</si>
  <si>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</si>
  <si>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</si>
  <si>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</si>
  <si>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</si>
  <si>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</si>
  <si>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</si>
  <si>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</si>
  <si>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</si>
  <si>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</si>
  <si>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</si>
  <si>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</si>
  <si>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</si>
  <si>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</si>
  <si>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</si>
  <si>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</si>
  <si>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</si>
  <si>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</si>
  <si>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</si>
  <si>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</si>
  <si>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</si>
  <si>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</si>
  <si>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</si>
  <si>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</si>
  <si>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</si>
  <si>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</si>
  <si>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</si>
  <si>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</si>
  <si>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</si>
  <si>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</si>
  <si>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</si>
  <si>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</si>
  <si>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</si>
  <si>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</si>
  <si>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</si>
  <si>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</si>
  <si>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</si>
  <si>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</si>
  <si>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</si>
  <si>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</si>
  <si>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</si>
  <si>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</si>
  <si>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</si>
  <si>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</si>
  <si>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</si>
  <si>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</si>
  <si>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</si>
  <si>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</si>
  <si>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</si>
  <si>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</si>
  <si>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</si>
  <si>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</si>
  <si>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</si>
  <si>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</si>
  <si>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</si>
  <si>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</si>
  <si>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</si>
  <si>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</si>
  <si>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</si>
  <si>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</si>
  <si>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</si>
  <si>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</si>
  <si>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</si>
  <si>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</si>
  <si>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</si>
  <si>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</si>
  <si>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</si>
  <si>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</si>
  <si>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</si>
  <si>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</si>
  <si>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</si>
  <si>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</si>
  <si>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</si>
  <si>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</si>
  <si>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</si>
  <si>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</si>
  <si>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</si>
  <si>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</si>
  <si>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</si>
  <si>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</si>
  <si>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</si>
  <si>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</si>
  <si>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</si>
  <si>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</si>
  <si>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</si>
  <si>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</si>
  <si>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</si>
  <si>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</si>
  <si>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</si>
  <si>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</si>
  <si>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</si>
  <si>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</si>
  <si>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</si>
  <si>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</si>
  <si>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</si>
  <si>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</si>
  <si>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</si>
  <si>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</si>
  <si>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</si>
  <si>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</si>
  <si>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</si>
  <si>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</si>
  <si>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</si>
  <si>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</si>
  <si>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</si>
  <si>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</si>
  <si>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</si>
  <si>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</si>
  <si>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</si>
  <si>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</si>
  <si>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</si>
  <si>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</si>
  <si>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</si>
  <si>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</si>
  <si>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</si>
  <si>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</si>
  <si>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</si>
  <si>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</si>
  <si>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</si>
  <si>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</si>
  <si>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</si>
  <si>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</si>
  <si>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</si>
  <si>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</si>
  <si>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</si>
  <si>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</si>
  <si>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</si>
  <si>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</si>
  <si>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</si>
  <si>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</si>
  <si>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</si>
  <si>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</si>
  <si>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</si>
  <si>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</si>
  <si>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</si>
  <si>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</si>
  <si>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</si>
  <si>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</si>
  <si>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</si>
  <si>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</si>
  <si>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</si>
  <si>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</si>
  <si>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</si>
  <si>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</si>
  <si>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</si>
  <si>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</si>
  <si>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</si>
  <si>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</si>
  <si>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</si>
  <si>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</si>
  <si>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</si>
  <si>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</si>
  <si>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</si>
  <si>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</si>
  <si>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</si>
  <si>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</si>
  <si>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</si>
  <si>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</si>
  <si>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</si>
  <si>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</si>
  <si>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</si>
  <si>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</si>
  <si>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</si>
  <si>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</si>
  <si>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</si>
  <si>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</si>
  <si>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</si>
  <si>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</si>
  <si>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</si>
  <si>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</si>
  <si>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</si>
  <si>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</si>
  <si>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</si>
  <si>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</si>
  <si>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</si>
  <si>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</si>
  <si>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</si>
  <si>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</si>
  <si>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</si>
  <si>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</si>
  <si>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</si>
  <si>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</si>
  <si>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</si>
  <si>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</si>
  <si>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</si>
  <si>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</si>
  <si>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</si>
  <si>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</si>
  <si>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</si>
  <si>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</si>
  <si>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</si>
  <si>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</si>
  <si>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</si>
  <si>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</si>
  <si>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</si>
  <si>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</si>
  <si>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</si>
  <si>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</si>
  <si>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</si>
  <si>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</si>
  <si>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</si>
  <si>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</si>
  <si>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</si>
  <si>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</si>
  <si>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</si>
  <si>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</si>
  <si>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</si>
  <si>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</si>
  <si>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</si>
  <si>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</si>
  <si>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</si>
  <si>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</si>
  <si>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</si>
  <si>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</si>
  <si>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</si>
  <si>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</si>
  <si>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</si>
  <si>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</si>
  <si>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</si>
  <si>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</si>
  <si>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</si>
  <si>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</si>
  <si>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</si>
  <si>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</si>
  <si>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</si>
  <si>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</si>
  <si>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</si>
  <si>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</si>
  <si>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</si>
  <si>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</si>
  <si>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</si>
  <si>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</si>
  <si>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</si>
  <si>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</si>
  <si>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</si>
  <si>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</si>
  <si>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</si>
  <si>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</si>
  <si>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</si>
  <si>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</si>
  <si>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</si>
  <si>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</si>
  <si>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</si>
  <si>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</si>
  <si>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</si>
  <si>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</si>
  <si>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</si>
  <si>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</si>
  <si>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</si>
  <si>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</si>
  <si>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</si>
  <si>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</si>
  <si>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</si>
  <si>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</si>
  <si>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</si>
  <si>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</si>
  <si>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</si>
  <si>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</si>
  <si>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</si>
  <si>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</si>
  <si>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</si>
  <si>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</si>
  <si>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</si>
  <si>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</si>
  <si>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</si>
  <si>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</si>
  <si>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</si>
  <si>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</si>
  <si>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</si>
  <si>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</si>
  <si>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</si>
  <si>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</si>
  <si>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</si>
  <si>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</si>
  <si>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</si>
  <si>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</si>
  <si>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</si>
  <si>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</si>
  <si>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</si>
  <si>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</si>
  <si>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</si>
  <si>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</si>
  <si>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</si>
  <si>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</si>
  <si>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</si>
  <si>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</si>
  <si>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</si>
  <si>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</si>
  <si>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</si>
  <si>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</si>
  <si>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</si>
  <si>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</si>
  <si>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</si>
  <si>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</si>
  <si>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</si>
  <si>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</si>
  <si>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</si>
  <si>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</si>
  <si>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</si>
  <si>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</si>
  <si>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</si>
  <si>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</si>
  <si>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</si>
  <si>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</si>
  <si>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</si>
  <si>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</si>
  <si>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</si>
  <si>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</si>
  <si>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</si>
  <si>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</si>
  <si>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</si>
  <si>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</si>
  <si>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</si>
  <si>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</si>
  <si>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</si>
  <si>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</si>
  <si>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</si>
  <si>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</si>
  <si>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</si>
  <si>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</si>
  <si>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</si>
  <si>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</si>
  <si>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</si>
  <si>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</si>
  <si>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</si>
  <si>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</si>
  <si>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</si>
  <si>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</si>
  <si>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</si>
  <si>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</si>
  <si>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</si>
  <si>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</si>
  <si>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</si>
  <si>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</si>
  <si>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</si>
  <si>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</si>
  <si>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</si>
  <si>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</si>
  <si>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</si>
  <si>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</si>
  <si>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</si>
  <si>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</si>
  <si>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</si>
  <si>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</si>
  <si>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</si>
  <si>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</si>
  <si>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</si>
  <si>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</si>
  <si>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</si>
  <si>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</si>
  <si>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</si>
  <si>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</si>
  <si>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</si>
  <si>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</si>
  <si>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</si>
  <si>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</si>
  <si>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</si>
  <si>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</si>
  <si>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</si>
  <si>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</si>
  <si>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</si>
  <si>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</si>
  <si>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</si>
  <si>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</si>
  <si>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</si>
  <si>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</si>
  <si>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</si>
  <si>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</si>
  <si>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</si>
  <si>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</si>
  <si>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</si>
  <si>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</si>
  <si>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</si>
  <si>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</si>
  <si>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</si>
  <si>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</si>
  <si>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</si>
  <si>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</si>
  <si>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</si>
  <si>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</si>
  <si>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</si>
  <si>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</si>
  <si>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</si>
  <si>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</si>
  <si>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</si>
  <si>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</si>
  <si>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</si>
  <si>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</si>
  <si>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</si>
  <si>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</si>
  <si>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</si>
  <si>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</si>
  <si>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</si>
  <si>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</si>
  <si>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</si>
  <si>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</si>
  <si>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</si>
  <si>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</si>
  <si>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</si>
  <si>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</si>
  <si>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</si>
  <si>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</si>
  <si>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</si>
  <si>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</si>
  <si>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</si>
  <si>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</si>
  <si>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</si>
  <si>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</si>
  <si>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</si>
  <si>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</si>
  <si>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</si>
  <si>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</si>
  <si>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</si>
  <si>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</si>
  <si>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</si>
  <si>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</si>
  <si>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</si>
  <si>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</si>
  <si>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</si>
  <si>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</si>
  <si>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</si>
  <si>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</si>
  <si>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</si>
  <si>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</si>
  <si>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</si>
  <si>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</si>
  <si>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</si>
  <si>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</si>
  <si>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</si>
  <si>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</si>
  <si>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</si>
  <si>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</si>
  <si>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</si>
  <si>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</si>
  <si>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</si>
  <si>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</si>
  <si>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</si>
  <si>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</si>
  <si>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</si>
  <si>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</si>
  <si>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</si>
  <si>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</si>
  <si>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</si>
  <si>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</si>
  <si>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</si>
  <si>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</si>
  <si>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</si>
  <si>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</si>
  <si>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</si>
  <si>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</si>
  <si>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</si>
  <si>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</si>
  <si>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</si>
  <si>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</si>
  <si>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</si>
  <si>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</si>
  <si>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</si>
  <si>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</si>
  <si>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</si>
  <si>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</si>
  <si>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</si>
  <si>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</si>
  <si>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</si>
  <si>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</si>
  <si>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</si>
  <si>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</si>
  <si>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</si>
  <si>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</si>
  <si>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</si>
  <si>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</si>
  <si>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</si>
  <si>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</si>
  <si>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</si>
  <si>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</si>
  <si>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</si>
  <si>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</si>
  <si>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</si>
  <si>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</si>
  <si>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</si>
  <si>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</si>
  <si>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</si>
  <si>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</si>
  <si>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</si>
  <si>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</si>
  <si>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</si>
  <si>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</si>
  <si>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</si>
  <si>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</si>
  <si>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</si>
  <si>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</si>
  <si>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</si>
  <si>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</si>
  <si>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</si>
  <si>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</si>
  <si>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</si>
  <si>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</si>
  <si>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</si>
  <si>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</si>
  <si>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</si>
  <si>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</si>
  <si>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</si>
  <si>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</si>
  <si>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</si>
  <si>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</si>
  <si>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</si>
  <si>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</si>
  <si>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</si>
  <si>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</si>
  <si>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</si>
  <si>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</si>
  <si>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</si>
  <si>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</si>
  <si>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</si>
  <si>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</si>
  <si>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</si>
  <si>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</si>
  <si>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</si>
  <si>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</si>
  <si>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</si>
  <si>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</si>
  <si>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</si>
  <si>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</si>
  <si>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</si>
  <si>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</si>
  <si>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</si>
  <si>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</si>
  <si>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</si>
  <si>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</si>
  <si>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</si>
  <si>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</si>
  <si>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</si>
  <si>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</si>
  <si>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</si>
  <si>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</si>
  <si>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</si>
  <si>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</si>
  <si>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</si>
  <si>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</si>
  <si>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</si>
  <si>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</si>
  <si>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</si>
  <si>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</si>
  <si>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</si>
  <si>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</si>
  <si>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</si>
  <si>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</si>
  <si>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</si>
  <si>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</si>
  <si>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</si>
  <si>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</si>
  <si>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</si>
  <si>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</si>
  <si>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</si>
  <si>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</si>
  <si>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</si>
  <si>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</si>
  <si>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</si>
  <si>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</si>
  <si>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</si>
  <si>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</si>
  <si>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</si>
  <si>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</si>
  <si>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</si>
  <si>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</si>
  <si>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</si>
  <si>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</si>
  <si>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</si>
  <si>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</si>
  <si>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</si>
  <si>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</si>
  <si>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</si>
  <si>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</si>
  <si>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</si>
  <si>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</si>
  <si>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</si>
  <si>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</si>
  <si>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</si>
  <si>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</si>
  <si>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</si>
  <si>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</si>
  <si>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</si>
  <si>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</si>
  <si>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</si>
  <si>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</si>
  <si>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</si>
  <si>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</si>
  <si>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</si>
  <si>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</si>
  <si>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</si>
  <si>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</si>
  <si>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</si>
  <si>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</si>
  <si>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</si>
  <si>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</si>
  <si>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</si>
  <si>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</si>
  <si>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</si>
  <si>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</si>
  <si>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</si>
  <si>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</si>
  <si>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</si>
  <si>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</si>
  <si>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</si>
  <si>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</si>
  <si>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</si>
  <si>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</si>
  <si>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</si>
  <si>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</si>
  <si>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</si>
  <si>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</si>
  <si>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</si>
  <si>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</si>
  <si>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</si>
  <si>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</si>
  <si>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</si>
  <si>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</si>
  <si>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</si>
  <si>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</si>
  <si>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</si>
  <si>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</si>
  <si>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</si>
  <si>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</si>
  <si>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</si>
  <si>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</si>
  <si>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</si>
  <si>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</si>
  <si>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</si>
  <si>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</si>
  <si>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</si>
  <si>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</si>
  <si>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</si>
  <si>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</si>
  <si>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</si>
  <si>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</si>
  <si>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</si>
  <si>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</si>
  <si>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</si>
  <si>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</si>
  <si>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</si>
  <si>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</si>
  <si>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</si>
  <si>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</si>
  <si>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</si>
  <si>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</si>
  <si>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</si>
  <si>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</si>
  <si>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</si>
  <si>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</si>
  <si>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</si>
  <si>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</si>
  <si>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</si>
  <si>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</si>
  <si>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</si>
  <si>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</si>
  <si>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</si>
  <si>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</si>
  <si>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</si>
  <si>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</si>
  <si>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</si>
  <si>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</si>
  <si>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</si>
  <si>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</si>
  <si>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</si>
  <si>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</si>
  <si>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</si>
  <si>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</si>
  <si>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</si>
  <si>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</si>
  <si>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</si>
  <si>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</si>
  <si>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</si>
  <si>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</si>
  <si>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</si>
  <si>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</si>
  <si>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</si>
  <si>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</si>
  <si>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</si>
  <si>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</si>
  <si>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</si>
  <si>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</si>
  <si>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</si>
  <si>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</si>
  <si>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</si>
  <si>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</si>
  <si>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</si>
  <si>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</si>
  <si>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</si>
  <si>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</si>
  <si>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</si>
  <si>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</si>
  <si>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</si>
  <si>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</si>
  <si>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</si>
  <si>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</si>
  <si>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</si>
  <si>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</si>
  <si>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</si>
  <si>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</si>
  <si>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</si>
  <si>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</si>
  <si>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</si>
  <si>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</si>
  <si>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</si>
  <si>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</si>
  <si>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</si>
  <si>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</si>
  <si>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</si>
  <si>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</si>
  <si>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</si>
  <si>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</si>
  <si>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</si>
  <si>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</si>
  <si>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</si>
  <si>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</si>
  <si>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</si>
  <si>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</si>
  <si>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</si>
  <si>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</si>
  <si>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</si>
  <si>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</si>
  <si>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</si>
  <si>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</si>
  <si>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</si>
  <si>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</si>
  <si>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</si>
  <si>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</si>
  <si>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</si>
  <si>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</si>
  <si>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</si>
  <si>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</si>
  <si>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</si>
  <si>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</si>
  <si>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</si>
  <si>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</si>
  <si>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</si>
  <si>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</si>
  <si>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</si>
  <si>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</si>
  <si>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</si>
  <si>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</si>
  <si>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</si>
  <si>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</si>
  <si>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</si>
  <si>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</si>
  <si>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</si>
  <si>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</si>
  <si>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</si>
  <si>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</si>
  <si>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</si>
  <si>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</si>
  <si>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</si>
  <si>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</si>
  <si>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</si>
  <si>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</si>
  <si>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</si>
  <si>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</si>
  <si>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</si>
  <si>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</si>
  <si>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</si>
  <si>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</si>
  <si>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</si>
  <si>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</si>
  <si>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</si>
  <si>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</si>
  <si>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</si>
  <si>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</si>
  <si>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</si>
  <si>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</si>
  <si>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</si>
  <si>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</si>
  <si>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</si>
  <si>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</si>
  <si>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</si>
  <si>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</si>
  <si>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</si>
  <si>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</si>
  <si>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</si>
  <si>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</si>
  <si>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</si>
  <si>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</si>
  <si>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</si>
  <si>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</si>
  <si>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</si>
  <si>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</si>
  <si>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</si>
  <si>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</si>
  <si>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</si>
  <si>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</si>
  <si>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</si>
  <si>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</si>
  <si>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</si>
  <si>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</si>
  <si>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</si>
  <si>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</si>
  <si>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</si>
  <si>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</si>
  <si>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</si>
  <si>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</si>
  <si>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</si>
  <si>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</si>
  <si>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</si>
  <si>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</si>
  <si>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</si>
  <si>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</si>
  <si>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</si>
  <si>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</si>
  <si>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</si>
  <si>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</si>
  <si>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</si>
  <si>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</si>
  <si>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</si>
  <si>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</si>
  <si>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</si>
  <si>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</si>
  <si>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</si>
  <si>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</si>
  <si>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</si>
  <si>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</si>
  <si>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</si>
  <si>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</si>
  <si>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</si>
  <si>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</si>
  <si>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</si>
  <si>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</si>
  <si>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</si>
  <si>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</si>
  <si>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</si>
  <si>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</si>
  <si>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</si>
  <si>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</si>
  <si>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</si>
  <si>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</si>
  <si>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</si>
  <si>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</si>
  <si>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</si>
  <si>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</si>
  <si>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</si>
  <si>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</si>
  <si>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</si>
  <si>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</si>
  <si>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</si>
  <si>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</si>
  <si>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</si>
  <si>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</si>
  <si>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</si>
  <si>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</si>
  <si>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</si>
  <si>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</si>
  <si>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</si>
  <si>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</si>
  <si>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</si>
  <si>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</si>
  <si>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</si>
  <si>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</si>
  <si>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</si>
  <si>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</si>
  <si>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</si>
  <si>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</si>
  <si>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</si>
  <si>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</si>
  <si>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</si>
  <si>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</si>
  <si>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</si>
  <si>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</si>
  <si>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</si>
  <si>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</si>
  <si>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</si>
  <si>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</si>
  <si>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</si>
  <si>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</si>
  <si>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</si>
  <si>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</si>
  <si>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</si>
  <si>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</si>
  <si>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</si>
  <si>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</si>
  <si>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</si>
  <si>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</si>
  <si>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</si>
  <si>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</si>
  <si>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</si>
  <si>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</si>
  <si>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</si>
  <si>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</si>
  <si>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</si>
  <si>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</si>
  <si>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</si>
  <si>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</si>
  <si>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</si>
  <si>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</si>
  <si>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</si>
  <si>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</si>
  <si>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</si>
  <si>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</si>
  <si>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</si>
  <si>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</si>
  <si>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</si>
  <si>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</si>
  <si>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</si>
  <si>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</si>
  <si>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</si>
  <si>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</si>
  <si>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</si>
  <si>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</si>
  <si>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</si>
  <si>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</si>
  <si>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</si>
  <si>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</si>
  <si>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</si>
  <si>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</si>
  <si>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</si>
  <si>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</si>
  <si>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</si>
  <si>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</si>
  <si>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</si>
  <si>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</si>
  <si>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</si>
  <si>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</si>
  <si>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</si>
  <si>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</si>
  <si>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</si>
  <si>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</si>
  <si>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</si>
  <si>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</si>
  <si>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</si>
  <si>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</si>
  <si>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</si>
  <si>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</si>
  <si>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</si>
  <si>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</si>
  <si>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</si>
  <si>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</si>
  <si>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</si>
  <si>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</si>
  <si>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</si>
  <si>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</si>
  <si>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</si>
  <si>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</si>
  <si>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</si>
  <si>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</si>
  <si>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</si>
  <si>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</si>
  <si>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</si>
  <si>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</si>
  <si>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</si>
  <si>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</si>
  <si>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</si>
  <si>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</si>
  <si>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</si>
  <si>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</si>
  <si>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</si>
  <si>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</si>
  <si>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</si>
  <si>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</si>
  <si>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</si>
  <si>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</si>
  <si>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</si>
  <si>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</si>
  <si>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</si>
  <si>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</si>
  <si>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</si>
  <si>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</si>
  <si>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</si>
  <si>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</si>
  <si>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</si>
  <si>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</si>
  <si>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</si>
  <si>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</si>
  <si>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</si>
  <si>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</si>
  <si>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</si>
  <si>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</si>
  <si>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</si>
  <si>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</si>
  <si>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</si>
  <si>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</si>
  <si>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</si>
  <si>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</si>
  <si>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</si>
  <si>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</si>
  <si>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</si>
  <si>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</si>
  <si>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</si>
  <si>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</si>
  <si>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</si>
  <si>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</si>
  <si>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</si>
  <si>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</si>
  <si>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</si>
  <si>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</si>
  <si>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</si>
  <si>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</si>
  <si>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</si>
  <si>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</si>
  <si>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</si>
  <si>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</si>
  <si>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</si>
  <si>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</si>
  <si>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</si>
  <si>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</si>
  <si>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</si>
  <si>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</si>
  <si>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</si>
  <si>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</si>
  <si>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</si>
  <si>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</si>
  <si>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</si>
  <si>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</si>
  <si>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</si>
  <si>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</si>
  <si>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</si>
  <si>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</si>
  <si>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</si>
  <si>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</si>
  <si>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</si>
  <si>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</si>
  <si>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</si>
  <si>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</si>
  <si>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</si>
  <si>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</si>
  <si>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</si>
  <si>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</si>
  <si>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</si>
  <si>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</si>
  <si>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</si>
  <si>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</si>
  <si>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</si>
  <si>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</si>
  <si>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</si>
  <si>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</si>
  <si>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</si>
  <si>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</si>
  <si>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</si>
  <si>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</si>
  <si>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</si>
  <si>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</si>
  <si>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</si>
  <si>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</si>
  <si>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</si>
  <si>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</si>
  <si>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</si>
  <si>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</si>
  <si>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</si>
  <si>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</si>
  <si>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</si>
  <si>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</si>
  <si>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</si>
  <si>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</si>
  <si>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</si>
  <si>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</si>
  <si>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</si>
  <si>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</si>
  <si>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</si>
  <si>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</si>
  <si>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</si>
  <si>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</si>
  <si>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</si>
  <si>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</si>
  <si>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</si>
  <si>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</si>
  <si>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</si>
  <si>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</si>
  <si>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</si>
  <si>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</si>
  <si>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</si>
  <si>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</si>
  <si>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</si>
  <si>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</si>
  <si>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</si>
  <si>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</si>
  <si>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</si>
  <si>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</si>
  <si>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</si>
  <si>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</si>
  <si>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</si>
  <si>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</si>
  <si>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</si>
  <si>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</si>
  <si>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</si>
  <si>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</si>
  <si>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</si>
  <si>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</si>
  <si>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</si>
  <si>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</si>
  <si>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</si>
  <si>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</si>
  <si>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</si>
  <si>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</si>
  <si>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</si>
  <si>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</si>
  <si>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</si>
  <si>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</si>
  <si>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</si>
  <si>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</si>
  <si>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</si>
  <si>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</si>
  <si>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</si>
  <si>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</si>
  <si>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</si>
  <si>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</si>
  <si>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</si>
  <si>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</si>
  <si>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</si>
  <si>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</si>
  <si>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</si>
  <si>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</si>
  <si>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</si>
  <si>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</si>
  <si>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</si>
  <si>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</si>
  <si>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</si>
  <si>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</si>
  <si>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</si>
  <si>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</si>
  <si>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</si>
  <si>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</si>
  <si>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</si>
  <si>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</si>
  <si>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</si>
  <si>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</si>
  <si>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</si>
  <si>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</si>
  <si>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</si>
  <si>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</si>
  <si>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</si>
  <si>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</si>
  <si>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</si>
  <si>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</si>
  <si>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</si>
  <si>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</si>
  <si>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</si>
  <si>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</si>
  <si>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</si>
  <si>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</si>
  <si>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</si>
  <si>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</si>
  <si>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</si>
  <si>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</si>
  <si>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</si>
  <si>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</si>
  <si>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</si>
  <si>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</si>
  <si>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</si>
  <si>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</si>
  <si>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</si>
  <si>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</si>
  <si>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</si>
  <si>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</si>
  <si>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</si>
  <si>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</si>
  <si>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</si>
  <si>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</si>
  <si>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</si>
  <si>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</si>
  <si>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</si>
  <si>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</si>
  <si>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</si>
  <si>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</si>
  <si>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</si>
  <si>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</si>
  <si>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</si>
  <si>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</si>
  <si>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</si>
  <si>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</si>
  <si>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</si>
  <si>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</si>
  <si>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</si>
  <si>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</si>
  <si>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</si>
  <si>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</si>
  <si>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</si>
  <si>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</si>
  <si>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</si>
  <si>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</si>
  <si>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</si>
  <si>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</si>
  <si>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</si>
  <si>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</si>
  <si>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</si>
  <si>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</si>
  <si>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</si>
  <si>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</si>
  <si>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</si>
  <si>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</si>
  <si>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</si>
  <si>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</si>
  <si>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</si>
  <si>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</si>
  <si>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</si>
  <si>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</si>
  <si>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</si>
  <si>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</si>
  <si>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</si>
  <si>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</si>
  <si>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</si>
  <si>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</si>
  <si>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</si>
  <si>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</si>
  <si>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</si>
  <si>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</si>
  <si>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</si>
  <si>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</si>
  <si>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</si>
  <si>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</si>
  <si>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</si>
  <si>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</si>
  <si>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</si>
  <si>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</si>
  <si>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</si>
  <si>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</si>
  <si>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</si>
  <si>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</si>
  <si>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</si>
  <si>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</si>
  <si>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</si>
  <si>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</si>
  <si>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</si>
  <si>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</si>
  <si>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</si>
  <si>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</si>
  <si>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</si>
  <si>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</si>
  <si>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</si>
  <si>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</si>
  <si>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</si>
  <si>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</si>
  <si>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</si>
  <si>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</si>
  <si>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</si>
  <si>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</si>
  <si>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</si>
  <si>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</si>
  <si>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</si>
  <si>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</si>
  <si>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</si>
  <si>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</si>
  <si>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</si>
  <si>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</si>
  <si>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</si>
  <si>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</si>
  <si>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</si>
  <si>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</si>
  <si>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</si>
  <si>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</si>
  <si>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</si>
  <si>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</si>
  <si>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</si>
  <si>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</si>
  <si>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</si>
  <si>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</si>
  <si>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</si>
  <si>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</si>
  <si>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</si>
  <si>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</si>
  <si>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</si>
  <si>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</si>
  <si>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</si>
  <si>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</si>
  <si>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</si>
  <si>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</si>
  <si>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</si>
  <si>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</si>
  <si>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</si>
  <si>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</si>
  <si>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</si>
  <si>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</si>
  <si>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</si>
  <si>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</si>
  <si>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</si>
  <si>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</si>
  <si>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</si>
  <si>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</si>
  <si>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</si>
  <si>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</si>
  <si>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</si>
  <si>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</si>
  <si>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</si>
  <si>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</si>
  <si>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</si>
  <si>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</si>
  <si>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</si>
  <si>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</si>
  <si>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</si>
  <si>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</si>
  <si>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</si>
  <si>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</si>
  <si>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</si>
  <si>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</si>
  <si>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</si>
  <si>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</si>
  <si>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</si>
  <si>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</si>
  <si>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</si>
  <si>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</si>
  <si>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</si>
  <si>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</si>
  <si>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</si>
  <si>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</si>
  <si>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</si>
  <si>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</si>
  <si>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</si>
  <si>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</si>
  <si>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</si>
  <si>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</si>
  <si>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</si>
  <si>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</si>
  <si>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</si>
  <si>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</si>
  <si>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</si>
  <si>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</si>
  <si>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</si>
  <si>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</si>
  <si>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</si>
  <si>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</si>
  <si>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</si>
  <si>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</si>
  <si>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</si>
  <si>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</si>
  <si>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</si>
  <si>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</si>
  <si>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</si>
  <si>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</si>
  <si>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</si>
  <si>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</si>
  <si>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</si>
  <si>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</si>
  <si>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</si>
  <si>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</si>
  <si>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</si>
  <si>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</si>
  <si>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</si>
  <si>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</si>
  <si>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</si>
  <si>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</si>
  <si>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</si>
  <si>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</si>
  <si>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</si>
  <si>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</si>
  <si>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</si>
  <si>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</si>
  <si>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</si>
  <si>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</si>
  <si>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</si>
  <si>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</si>
  <si>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</si>
  <si>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</si>
  <si>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</si>
  <si>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</si>
  <si>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</si>
  <si>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</si>
  <si>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</si>
  <si>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</si>
  <si>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</si>
  <si>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</si>
  <si>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</si>
  <si>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</si>
  <si>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</si>
  <si>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</si>
  <si>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</si>
  <si>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</si>
  <si>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</si>
  <si>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</si>
  <si>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</si>
  <si>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</si>
  <si>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</si>
  <si>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</si>
  <si>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</si>
  <si>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</si>
  <si>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</si>
  <si>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</si>
  <si>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</si>
  <si>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</si>
  <si>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</si>
  <si>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</si>
  <si>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</si>
  <si>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</si>
  <si>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</si>
  <si>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</si>
  <si>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</si>
  <si>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</si>
  <si>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</si>
  <si>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</si>
  <si>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</si>
  <si>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</si>
  <si>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</si>
  <si>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</si>
  <si>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</si>
  <si>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</si>
  <si>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</si>
  <si>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</si>
  <si>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</si>
  <si>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</si>
  <si>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</si>
  <si>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</si>
  <si>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</si>
  <si>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</si>
  <si>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</si>
  <si>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</si>
  <si>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</si>
  <si>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</si>
  <si>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</si>
  <si>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</si>
  <si>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</si>
  <si>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</si>
  <si>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</si>
  <si>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</si>
  <si>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</si>
  <si>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</si>
  <si>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</si>
  <si>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</si>
  <si>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</si>
  <si>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</si>
  <si>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</si>
  <si>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</si>
  <si>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</si>
  <si>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</si>
  <si>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</si>
  <si>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</si>
  <si>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</si>
  <si>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</si>
  <si>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</si>
  <si>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</si>
  <si>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</si>
  <si>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</si>
  <si>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</si>
  <si>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</si>
  <si>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</si>
  <si>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</si>
  <si>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</si>
  <si>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</si>
  <si>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</si>
  <si>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</si>
  <si>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</si>
  <si>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</si>
  <si>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</si>
  <si>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</si>
  <si>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</si>
  <si>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</si>
  <si>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</si>
  <si>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</si>
  <si>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</si>
  <si>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</si>
  <si>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</si>
  <si>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</si>
  <si>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</si>
  <si>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</si>
  <si>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</si>
  <si>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</si>
  <si>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</si>
  <si>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</si>
  <si>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</si>
  <si>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</si>
  <si>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</si>
  <si>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</si>
  <si>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</si>
  <si>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</si>
  <si>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</si>
  <si>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</si>
  <si>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</si>
  <si>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</si>
  <si>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</si>
  <si>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</si>
  <si>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</si>
  <si>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</si>
  <si>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</si>
  <si>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</si>
  <si>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</si>
  <si>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</si>
  <si>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</si>
  <si>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</si>
  <si>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</si>
  <si>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</si>
  <si>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</si>
  <si>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</si>
  <si>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</si>
  <si>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</si>
  <si>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</si>
  <si>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</si>
  <si>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</si>
  <si>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</si>
  <si>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</si>
  <si>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</si>
  <si>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</si>
  <si>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</si>
  <si>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</si>
  <si>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</si>
  <si>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</si>
  <si>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</si>
  <si>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</si>
  <si>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</si>
  <si>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</si>
  <si>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</si>
  <si>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</si>
  <si>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</si>
  <si>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</si>
  <si>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</si>
  <si>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</si>
  <si>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</si>
  <si>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</si>
  <si>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</si>
  <si>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</si>
  <si>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</si>
  <si>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</si>
  <si>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</si>
  <si>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</si>
  <si>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</si>
  <si>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</si>
  <si>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</si>
  <si>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</si>
  <si>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</si>
  <si>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</si>
  <si>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</si>
  <si>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</si>
  <si>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</si>
  <si>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</si>
  <si>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</si>
  <si>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</si>
  <si>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</si>
  <si>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</si>
  <si>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</si>
  <si>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</si>
  <si>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</si>
  <si>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</si>
  <si>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</si>
  <si>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</si>
  <si>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</si>
  <si>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</si>
  <si>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</si>
  <si>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</si>
  <si>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</si>
  <si>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</si>
  <si>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</si>
  <si>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</si>
  <si>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</si>
  <si>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</si>
  <si>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</si>
  <si>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</si>
  <si>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</si>
  <si>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</si>
  <si>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</si>
  <si>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</si>
  <si>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</si>
  <si>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</si>
  <si>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</si>
  <si>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</si>
  <si>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</si>
  <si>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</si>
  <si>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</si>
  <si>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</si>
  <si>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</si>
  <si>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</si>
  <si>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</si>
  <si>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</si>
  <si>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</si>
  <si>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</si>
  <si>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</si>
  <si>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</si>
  <si>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</si>
  <si>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</si>
  <si>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</si>
  <si>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</si>
  <si>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</si>
  <si>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</si>
  <si>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</si>
  <si>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</si>
  <si>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</si>
  <si>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</si>
  <si>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</si>
  <si>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</si>
  <si>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</si>
  <si>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</si>
  <si>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</si>
  <si>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</si>
  <si>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</si>
  <si>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</si>
  <si>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</si>
  <si>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</si>
  <si>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</si>
  <si>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</si>
  <si>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</si>
  <si>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</si>
  <si>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</si>
  <si>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</si>
  <si>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</si>
  <si>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</si>
  <si>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</si>
  <si>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</si>
  <si>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</si>
  <si>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</si>
  <si>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</si>
  <si>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</si>
  <si>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</si>
  <si>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</si>
  <si>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</si>
  <si>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</si>
  <si>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</si>
  <si>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</si>
  <si>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</si>
  <si>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</si>
  <si>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</si>
  <si>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</si>
  <si>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</si>
  <si>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</si>
  <si>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</si>
  <si>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</si>
  <si>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</si>
  <si>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</si>
  <si>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</si>
  <si>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</si>
  <si>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</si>
  <si>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</si>
  <si>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</si>
  <si>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</si>
  <si>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</si>
  <si>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</si>
  <si>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</si>
  <si>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</si>
  <si>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</si>
  <si>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</si>
  <si>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</si>
  <si>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</si>
  <si>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</si>
  <si>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</si>
  <si>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</si>
  <si>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</si>
  <si>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</si>
  <si>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</si>
  <si>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</si>
  <si>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</si>
  <si>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</si>
  <si>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</si>
  <si>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</si>
  <si>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</si>
  <si>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</si>
  <si>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</si>
  <si>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</si>
  <si>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</si>
  <si>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</si>
  <si>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</si>
  <si>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</si>
  <si>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</si>
  <si>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</si>
  <si>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</si>
  <si>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</si>
  <si>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</si>
  <si>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</si>
  <si>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</si>
  <si>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</si>
  <si>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</si>
  <si>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</si>
  <si>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</si>
  <si>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</si>
  <si>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</si>
  <si>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</si>
  <si>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</si>
  <si>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</si>
  <si>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</si>
  <si>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</si>
  <si>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</si>
  <si>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</si>
  <si>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</si>
  <si>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</si>
  <si>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</si>
  <si>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</si>
  <si>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</si>
  <si>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</si>
  <si>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</si>
  <si>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</si>
  <si>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</si>
  <si>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</si>
  <si>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</si>
  <si>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</si>
  <si>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</si>
  <si>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</si>
  <si>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</si>
  <si>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</si>
  <si>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</si>
  <si>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</si>
  <si>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</si>
  <si>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</si>
  <si>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</si>
  <si>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</si>
  <si>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</si>
  <si>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</si>
  <si>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</si>
  <si>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</si>
  <si>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</si>
  <si>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</si>
  <si>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</si>
  <si>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</si>
  <si>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</si>
  <si>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</si>
  <si>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</si>
  <si>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</si>
  <si>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</si>
  <si>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</si>
  <si>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</si>
  <si>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</si>
  <si>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</si>
  <si>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</si>
  <si>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</si>
  <si>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</si>
  <si>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</si>
  <si>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</si>
  <si>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</si>
  <si>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</si>
  <si>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</si>
  <si>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</si>
  <si>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</si>
  <si>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</si>
  <si>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</si>
  <si>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</si>
  <si>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</si>
  <si>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</si>
  <si>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</si>
  <si>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</si>
  <si>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</si>
  <si>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</si>
  <si>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</si>
  <si>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</si>
  <si>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</si>
  <si>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</si>
  <si>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</si>
  <si>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</si>
  <si>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</si>
  <si>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</si>
  <si>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</si>
  <si>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</si>
  <si>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</si>
  <si>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</si>
  <si>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</si>
  <si>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</si>
  <si>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</si>
  <si>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</si>
  <si>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</si>
  <si>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</si>
  <si>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</si>
  <si>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</si>
  <si>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</si>
  <si>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</si>
  <si>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</si>
  <si>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</si>
  <si>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</si>
  <si>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</si>
  <si>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</si>
  <si>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</si>
  <si>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</si>
  <si>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</si>
  <si>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</si>
  <si>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</si>
  <si>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</si>
  <si>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</si>
  <si>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</si>
  <si>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</si>
  <si>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</si>
  <si>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</si>
  <si>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</si>
  <si>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</si>
  <si>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</si>
  <si>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</si>
  <si>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</si>
  <si>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</si>
  <si>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</si>
  <si>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</si>
  <si>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</si>
  <si>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</si>
  <si>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</si>
  <si>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</si>
  <si>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</si>
  <si>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</si>
  <si>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</si>
  <si>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</si>
  <si>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</si>
  <si>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</si>
  <si>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</si>
  <si>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</si>
  <si>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</si>
  <si>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</si>
  <si>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</si>
  <si>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</si>
  <si>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</si>
  <si>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</si>
  <si>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</si>
  <si>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</si>
  <si>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</si>
  <si>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</si>
  <si>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</si>
  <si>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</si>
  <si>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</si>
  <si>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</si>
  <si>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</si>
  <si>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</si>
  <si>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</si>
  <si>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</si>
  <si>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</si>
  <si>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</si>
  <si>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</si>
  <si>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</si>
  <si>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</si>
  <si>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</si>
  <si>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</si>
  <si>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</si>
  <si>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</si>
  <si>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</si>
  <si>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</si>
  <si>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</si>
  <si>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</si>
  <si>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</si>
  <si>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</si>
  <si>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</si>
  <si>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</si>
  <si>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</si>
  <si>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</si>
  <si>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</si>
  <si>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</si>
  <si>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</si>
  <si>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</si>
  <si>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</si>
  <si>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</si>
  <si>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</si>
  <si>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</si>
  <si>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</si>
  <si>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</si>
  <si>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</si>
  <si>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</si>
  <si>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</si>
  <si>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</si>
  <si>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</si>
  <si>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</si>
  <si>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</si>
  <si>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</si>
  <si>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</si>
  <si>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</si>
  <si>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</si>
  <si>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</si>
  <si>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</si>
  <si>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</si>
  <si>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</si>
  <si>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</si>
  <si>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</si>
  <si>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</si>
  <si>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</si>
  <si>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</si>
  <si>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</si>
  <si>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</si>
  <si>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</si>
  <si>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</si>
  <si>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</si>
  <si>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</si>
  <si>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</si>
  <si>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</si>
  <si>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</si>
  <si>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</si>
  <si>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</si>
  <si>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</si>
  <si>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</si>
  <si>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</si>
  <si>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</si>
  <si>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</si>
  <si>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</si>
  <si>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</si>
  <si>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</si>
  <si>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</si>
  <si>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</si>
  <si>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</si>
  <si>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</si>
  <si>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</si>
  <si>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</si>
  <si>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</si>
  <si>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</si>
  <si>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</si>
  <si>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</si>
  <si>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</si>
  <si>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</si>
  <si>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</si>
  <si>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</si>
  <si>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</si>
  <si>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</si>
  <si>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</si>
  <si>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</si>
  <si>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</si>
  <si>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</si>
  <si>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</si>
  <si>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</si>
  <si>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</si>
  <si>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</si>
  <si>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</si>
  <si>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</si>
  <si>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</si>
  <si>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</si>
  <si>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</si>
  <si>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</si>
  <si>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</si>
  <si>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</si>
  <si>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</si>
  <si>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</si>
  <si>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</si>
  <si>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</si>
  <si>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</si>
  <si>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</si>
  <si>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</si>
  <si>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</si>
  <si>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</si>
  <si>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</si>
  <si>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</si>
  <si>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</si>
  <si>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</si>
  <si>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</si>
  <si>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</si>
  <si>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</si>
  <si>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</si>
  <si>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</si>
  <si>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</si>
  <si>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</si>
  <si>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</si>
  <si>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</si>
  <si>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</si>
  <si>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</si>
  <si>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</si>
  <si>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</si>
  <si>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</si>
  <si>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</si>
  <si>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</si>
  <si>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</si>
  <si>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</si>
  <si>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</si>
  <si>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</si>
  <si>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</si>
  <si>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</si>
  <si>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</si>
  <si>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</si>
  <si>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</si>
  <si>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</si>
  <si>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</si>
  <si>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</si>
  <si>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</si>
  <si>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</si>
  <si>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</si>
  <si>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</si>
  <si>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</si>
  <si>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</si>
  <si>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</si>
  <si>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</si>
  <si>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</si>
  <si>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</si>
  <si>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</si>
  <si>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</si>
  <si>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</si>
  <si>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</si>
  <si>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</si>
  <si>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</si>
  <si>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</si>
  <si>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</si>
  <si>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</si>
  <si>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</si>
  <si>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</si>
  <si>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</si>
  <si>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</si>
  <si>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</si>
  <si>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</si>
  <si>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</si>
  <si>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</si>
  <si>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</si>
  <si>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</si>
  <si>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</si>
  <si>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</si>
  <si>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</si>
  <si>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</si>
  <si>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</si>
  <si>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</si>
  <si>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</si>
  <si>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</si>
  <si>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</si>
  <si>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</si>
  <si>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</si>
  <si>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</si>
  <si>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</si>
  <si>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</si>
  <si>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</si>
  <si>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</si>
  <si>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</si>
  <si>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</si>
  <si>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</si>
  <si>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</si>
  <si>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</si>
  <si>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</si>
  <si>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</si>
  <si>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</si>
  <si>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</si>
  <si>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</si>
  <si>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</si>
  <si>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</si>
  <si>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</si>
  <si>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</si>
  <si>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</si>
  <si>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</si>
  <si>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</si>
  <si>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</si>
  <si>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</si>
  <si>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</si>
  <si>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</si>
  <si>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</si>
  <si>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</si>
  <si>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</si>
  <si>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</si>
  <si>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</si>
  <si>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</si>
  <si>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</si>
  <si>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</si>
  <si>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</si>
  <si>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</si>
  <si>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</si>
  <si>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</si>
  <si>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</si>
  <si>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</si>
  <si>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</si>
  <si>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</si>
  <si>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</si>
  <si>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</si>
  <si>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</si>
  <si>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</si>
  <si>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</si>
  <si>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</si>
  <si>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</si>
  <si>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</si>
  <si>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</si>
  <si>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</si>
  <si>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</si>
  <si>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</si>
  <si>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</si>
  <si>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</si>
  <si>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</si>
  <si>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</si>
  <si>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</si>
  <si>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</si>
  <si>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</si>
  <si>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</si>
  <si>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</si>
  <si>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</si>
  <si>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</si>
  <si>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</si>
  <si>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</si>
  <si>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</si>
  <si>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</si>
  <si>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</si>
  <si>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</si>
  <si>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</si>
  <si>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</si>
  <si>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</si>
  <si>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</si>
  <si>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</si>
  <si>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</si>
  <si>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</si>
  <si>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</si>
  <si>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</si>
  <si>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</si>
  <si>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</si>
  <si>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</si>
  <si>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</si>
  <si>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</si>
  <si>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</si>
  <si>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</si>
  <si>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</si>
  <si>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</si>
  <si>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</si>
  <si>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</si>
  <si>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</si>
  <si>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</si>
  <si>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</si>
  <si>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</si>
  <si>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</si>
  <si>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</si>
  <si>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</si>
  <si>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</si>
  <si>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</si>
  <si>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</si>
  <si>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</si>
  <si>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</si>
  <si>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</si>
  <si>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</si>
  <si>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</si>
  <si>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</si>
  <si>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</si>
  <si>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</si>
  <si>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</si>
  <si>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</si>
  <si>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</si>
  <si>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</si>
  <si>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</si>
  <si>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</si>
  <si>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</si>
  <si>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</si>
  <si>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</si>
  <si>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</si>
  <si>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</si>
  <si>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</si>
  <si>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</si>
  <si>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</si>
  <si>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</si>
  <si>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</si>
  <si>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</si>
  <si>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</si>
  <si>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</si>
  <si>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</si>
  <si>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</si>
  <si>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</si>
  <si>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</si>
  <si>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</si>
  <si>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</si>
  <si>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</si>
  <si>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</si>
  <si>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</si>
  <si>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</si>
  <si>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</si>
  <si>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</si>
  <si>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</si>
  <si>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</si>
  <si>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</si>
  <si>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</si>
  <si>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</si>
  <si>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</si>
  <si>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</si>
  <si>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</si>
  <si>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</si>
  <si>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</si>
  <si>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</si>
  <si>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</si>
  <si>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</si>
  <si>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</si>
  <si>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</si>
  <si>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</si>
  <si>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</si>
  <si>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</si>
  <si>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</si>
  <si>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</si>
  <si>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</si>
  <si>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</si>
  <si>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</si>
  <si>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</si>
  <si>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</si>
  <si>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</si>
  <si>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</si>
  <si>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</si>
  <si>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</si>
  <si>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</si>
  <si>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</si>
  <si>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</si>
  <si>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</si>
  <si>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</si>
  <si>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</si>
  <si>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</si>
  <si>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</si>
  <si>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</si>
  <si>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</si>
  <si>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</si>
  <si>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</si>
  <si>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</si>
  <si>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</si>
  <si>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</si>
  <si>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</si>
  <si>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</si>
  <si>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</si>
  <si>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</si>
  <si>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</si>
  <si>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</si>
  <si>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</si>
  <si>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</si>
  <si>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</si>
  <si>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</si>
  <si>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</si>
  <si>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</si>
  <si>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</si>
  <si>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</si>
  <si>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</si>
  <si>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</si>
  <si>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</si>
  <si>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</si>
  <si>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</si>
  <si>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</si>
  <si>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</si>
  <si>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</si>
  <si>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</si>
  <si>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</si>
  <si>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</si>
  <si>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</si>
  <si>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</si>
  <si>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</si>
  <si>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</si>
  <si>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</si>
  <si>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</si>
  <si>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</si>
  <si>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</si>
  <si>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</si>
  <si>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</si>
  <si>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</si>
  <si>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</si>
  <si>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</si>
  <si>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</si>
  <si>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</si>
  <si>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</si>
  <si>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</si>
  <si>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</si>
  <si>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</si>
  <si>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</si>
  <si>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</si>
  <si>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</si>
  <si>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</si>
  <si>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</si>
  <si>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</si>
  <si>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</si>
  <si>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</si>
  <si>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</si>
  <si>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</si>
  <si>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</si>
  <si>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</si>
  <si>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</si>
  <si>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</si>
  <si>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</si>
  <si>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</si>
  <si>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</si>
  <si>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</si>
  <si>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</si>
  <si>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</si>
  <si>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</si>
  <si>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</si>
  <si>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</si>
  <si>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</si>
  <si>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</si>
  <si>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</si>
  <si>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</si>
  <si>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</si>
  <si>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</si>
  <si>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</si>
  <si>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</si>
  <si>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</si>
  <si>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</si>
  <si>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</si>
  <si>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</si>
  <si>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</si>
  <si>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</si>
  <si>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</si>
  <si>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</si>
  <si>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</si>
  <si>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</si>
  <si>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</si>
  <si>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</si>
  <si>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</si>
  <si>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</si>
  <si>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</si>
  <si>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</si>
  <si>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</si>
  <si>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</si>
  <si>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</si>
  <si>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</si>
  <si>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</si>
  <si>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</si>
  <si>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</si>
  <si>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</si>
  <si>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</si>
  <si>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</si>
  <si>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</si>
  <si>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</si>
  <si>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</si>
  <si>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</si>
  <si>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</si>
  <si>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</si>
  <si>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</si>
  <si>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</si>
  <si>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</si>
  <si>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</si>
  <si>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</si>
  <si>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</si>
  <si>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</si>
  <si>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</si>
  <si>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</si>
  <si>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</si>
  <si>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</si>
  <si>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</si>
  <si>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</si>
  <si>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</si>
  <si>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</si>
  <si>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</si>
  <si>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</si>
  <si>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</si>
  <si>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</si>
  <si>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</si>
  <si>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</si>
  <si>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</si>
  <si>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</si>
  <si>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</si>
  <si>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</si>
  <si>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</si>
  <si>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</si>
  <si>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</si>
  <si>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</si>
  <si>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</si>
  <si>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</si>
  <si>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</si>
  <si>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</si>
  <si>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</si>
  <si>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</si>
  <si>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</si>
  <si>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</si>
  <si>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</si>
  <si>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</si>
  <si>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</si>
  <si>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</si>
  <si>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</si>
  <si>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</si>
  <si>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</si>
  <si>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</si>
  <si>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</si>
  <si>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</si>
  <si>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</si>
  <si>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</si>
  <si>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</si>
  <si>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</si>
  <si>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</si>
  <si>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</si>
  <si>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</si>
  <si>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</si>
  <si>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</si>
  <si>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</si>
  <si>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</si>
  <si>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</si>
  <si>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</si>
  <si>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</si>
  <si>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</si>
  <si>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</si>
  <si>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</si>
  <si>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</si>
  <si>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</si>
  <si>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</si>
  <si>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</si>
  <si>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</si>
  <si>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</si>
  <si>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</si>
  <si>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</si>
  <si>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</si>
  <si>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</si>
  <si>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</si>
  <si>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</si>
  <si>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</si>
  <si>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</si>
  <si>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</si>
  <si>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</si>
  <si>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</si>
  <si>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</si>
  <si>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</si>
  <si>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</si>
  <si>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</si>
  <si>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</si>
  <si>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</si>
  <si>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</si>
  <si>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</si>
  <si>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</si>
  <si>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</si>
  <si>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</si>
  <si>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</si>
  <si>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</si>
  <si>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</si>
  <si>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</si>
  <si>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</si>
  <si>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</si>
  <si>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</si>
  <si>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</si>
  <si>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</si>
  <si>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</si>
  <si>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</si>
  <si>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</si>
  <si>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</si>
  <si>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</si>
  <si>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</si>
  <si>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</si>
  <si>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</si>
  <si>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</si>
  <si>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</si>
  <si>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</si>
  <si>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</si>
  <si>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</si>
  <si>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</si>
  <si>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</si>
  <si>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</si>
  <si>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</si>
  <si>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</si>
  <si>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</si>
  <si>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</si>
  <si>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</si>
  <si>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</si>
  <si>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</si>
  <si>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</si>
  <si>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</si>
  <si>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</si>
  <si>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</si>
  <si>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</si>
  <si>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</si>
  <si>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</si>
  <si>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</si>
  <si>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</si>
  <si>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</si>
  <si>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</si>
  <si>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</si>
  <si>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</si>
  <si>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</si>
  <si>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</si>
  <si>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</si>
  <si>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</si>
  <si>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</si>
  <si>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</si>
  <si>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</si>
  <si>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</si>
  <si>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</si>
  <si>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</si>
  <si>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</si>
  <si>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</si>
  <si>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</si>
  <si>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</si>
  <si>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</si>
  <si>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</si>
  <si>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</si>
  <si>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</si>
  <si>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</si>
  <si>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</si>
  <si>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</si>
  <si>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</si>
  <si>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</si>
  <si>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</si>
  <si>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</si>
  <si>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</si>
  <si>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</si>
  <si>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</si>
  <si>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</si>
  <si>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</si>
  <si>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</si>
  <si>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</si>
  <si>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</si>
  <si>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</si>
  <si>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</si>
  <si>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</si>
  <si>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</si>
  <si>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</si>
  <si>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</si>
  <si>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</si>
  <si>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</si>
  <si>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</si>
  <si>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</si>
  <si>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</si>
  <si>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</si>
  <si>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</si>
  <si>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</si>
  <si>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</si>
  <si>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</si>
  <si>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</si>
  <si>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</si>
  <si>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</si>
  <si>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</si>
  <si>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</si>
  <si>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</si>
  <si>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</si>
  <si>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</si>
  <si>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</si>
  <si>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</si>
  <si>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</si>
  <si>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</si>
  <si>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</si>
  <si>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</si>
  <si>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</si>
  <si>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</si>
  <si>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</si>
  <si>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</si>
  <si>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</si>
  <si>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</si>
  <si>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</si>
  <si>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</si>
  <si>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</si>
  <si>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</si>
  <si>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</si>
  <si>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</si>
  <si>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</si>
  <si>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</si>
  <si>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</si>
  <si>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</si>
  <si>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</si>
  <si>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</si>
  <si>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</si>
  <si>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</si>
  <si>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</si>
  <si>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</si>
  <si>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</si>
  <si>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</si>
  <si>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</si>
  <si>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</si>
  <si>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</si>
  <si>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</si>
  <si>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</si>
  <si>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</si>
  <si>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</si>
  <si>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</si>
  <si>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</si>
  <si>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</si>
  <si>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</si>
  <si>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</si>
  <si>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</si>
  <si>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</si>
  <si>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</si>
  <si>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</si>
  <si>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</si>
  <si>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</si>
  <si>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</si>
  <si>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</si>
  <si>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</si>
  <si>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</si>
  <si>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</si>
  <si>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</si>
  <si>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</si>
  <si>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</si>
  <si>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</si>
  <si>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</si>
  <si>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</si>
  <si>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</si>
  <si>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</si>
  <si>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</si>
  <si>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</si>
  <si>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</si>
  <si>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</si>
  <si>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</si>
  <si>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</si>
  <si>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</si>
  <si>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</si>
  <si>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</si>
  <si>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</si>
  <si>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</si>
  <si>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</si>
  <si>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</si>
  <si>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</si>
  <si>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</si>
  <si>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</si>
  <si>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</si>
  <si>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</si>
  <si>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</si>
  <si>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</si>
  <si>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</si>
  <si>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</si>
  <si>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</si>
  <si>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</si>
  <si>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</si>
  <si>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</si>
  <si>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</si>
  <si>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</si>
  <si>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</si>
  <si>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</si>
  <si>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</si>
  <si>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</si>
  <si>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</si>
  <si>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</si>
  <si>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</si>
  <si>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</si>
  <si>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</si>
  <si>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</si>
  <si>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</si>
  <si>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</si>
  <si>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</si>
  <si>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</si>
  <si>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</si>
  <si>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</si>
  <si>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</si>
  <si>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</si>
  <si>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</si>
  <si>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</si>
  <si>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</si>
  <si>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</si>
  <si>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</si>
  <si>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</si>
  <si>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</si>
  <si>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</si>
  <si>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</si>
  <si>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</si>
  <si>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</si>
  <si>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</si>
  <si>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</si>
  <si>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</si>
  <si>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</si>
  <si>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</si>
  <si>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</si>
  <si>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</si>
  <si>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</si>
  <si>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</si>
  <si>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</si>
  <si>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</si>
  <si>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</si>
  <si>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</si>
  <si>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</si>
  <si>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</si>
  <si>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</si>
  <si>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</si>
  <si>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</si>
  <si>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</si>
  <si>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</si>
  <si>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</si>
  <si>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</si>
  <si>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</si>
  <si>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</si>
  <si>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</si>
  <si>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</si>
  <si>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</si>
  <si>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</si>
  <si>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</si>
  <si>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</si>
  <si>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</si>
  <si>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</si>
  <si>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</si>
  <si>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</si>
  <si>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</si>
  <si>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</si>
  <si>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</si>
  <si>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</si>
  <si>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</si>
  <si>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</si>
  <si>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</si>
  <si>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</si>
  <si>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</si>
  <si>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</si>
  <si>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</si>
  <si>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</si>
  <si>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</si>
  <si>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</si>
  <si>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</si>
  <si>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</si>
  <si>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</si>
  <si>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</si>
  <si>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</si>
  <si>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</si>
  <si>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</si>
  <si>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</si>
  <si>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</si>
  <si>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</si>
  <si>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</si>
  <si>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</si>
  <si>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</si>
  <si>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</si>
  <si>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</si>
  <si>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</si>
  <si>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</si>
  <si>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</si>
  <si>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</si>
  <si>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</si>
  <si>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</si>
  <si>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</si>
  <si>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</si>
  <si>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</si>
  <si>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</si>
  <si>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</si>
  <si>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</si>
  <si>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</si>
  <si>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</si>
  <si>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</si>
  <si>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</si>
  <si>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</si>
  <si>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</si>
  <si>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</si>
  <si>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</si>
  <si>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</si>
  <si>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</si>
  <si>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</si>
  <si>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</si>
  <si>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</si>
  <si>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</si>
  <si>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</si>
  <si>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</si>
  <si>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</si>
  <si>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</si>
  <si>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</si>
  <si>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</si>
  <si>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</si>
  <si>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</si>
  <si>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</si>
  <si>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</si>
  <si>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</si>
  <si>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</si>
  <si>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</si>
  <si>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</si>
  <si>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</si>
  <si>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</si>
  <si>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</si>
  <si>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</si>
  <si>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</si>
  <si>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</si>
  <si>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</si>
  <si>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</si>
  <si>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</si>
  <si>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</si>
  <si>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</si>
  <si>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</si>
  <si>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</si>
  <si>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</si>
  <si>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</si>
  <si>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</si>
  <si>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</si>
  <si>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</si>
  <si>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</si>
  <si>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</si>
  <si>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</si>
  <si>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</si>
  <si>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</si>
  <si>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</si>
  <si>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</si>
  <si>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</si>
  <si>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</si>
  <si>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</si>
  <si>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</si>
  <si>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</si>
  <si>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</si>
  <si>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</si>
  <si>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</si>
  <si>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</si>
  <si>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</si>
  <si>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</si>
  <si>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</si>
  <si>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</si>
  <si>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</si>
  <si>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</si>
  <si>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</si>
  <si>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</si>
  <si>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</si>
  <si>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</si>
  <si>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</si>
  <si>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</si>
  <si>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</si>
  <si>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</si>
  <si>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</si>
  <si>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</si>
  <si>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</si>
  <si>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</si>
  <si>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</si>
  <si>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</si>
  <si>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</si>
  <si>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</si>
  <si>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</si>
  <si>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</si>
  <si>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</si>
  <si>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</si>
  <si>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</si>
  <si>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</si>
  <si>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</si>
  <si>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</si>
  <si>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</si>
  <si>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</si>
  <si>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</si>
  <si>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</si>
  <si>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</si>
  <si>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</si>
  <si>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</si>
  <si>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</si>
  <si>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</si>
  <si>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</si>
  <si>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</si>
  <si>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</si>
  <si>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</si>
  <si>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</si>
  <si>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</si>
  <si>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</si>
  <si>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</si>
  <si>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</si>
  <si>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</si>
  <si>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</si>
  <si>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</si>
  <si>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</si>
  <si>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</si>
  <si>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</si>
  <si>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</si>
  <si>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</si>
  <si>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</si>
  <si>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</si>
  <si>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</si>
  <si>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</si>
  <si>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</si>
  <si>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</si>
  <si>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</si>
  <si>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</si>
  <si>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</si>
  <si>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</si>
  <si>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</si>
  <si>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</si>
  <si>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</si>
  <si>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</si>
  <si>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</si>
  <si>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</si>
  <si>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</si>
  <si>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</si>
  <si>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</si>
  <si>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</si>
  <si>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</si>
  <si>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</si>
  <si>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</si>
  <si>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</si>
  <si>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</si>
  <si>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</si>
  <si>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</si>
  <si>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</si>
  <si>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</si>
  <si>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</si>
  <si>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</si>
  <si>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</si>
  <si>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</si>
  <si>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</si>
  <si>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</si>
  <si>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</si>
  <si>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</si>
  <si>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</si>
  <si>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</si>
  <si>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</si>
  <si>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</si>
  <si>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</si>
  <si>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</si>
  <si>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</si>
  <si>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</si>
  <si>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</si>
  <si>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</si>
  <si>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</si>
  <si>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</si>
  <si>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</si>
  <si>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</si>
  <si>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</si>
  <si>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</si>
  <si>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</si>
  <si>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</si>
  <si>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</si>
  <si>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</si>
  <si>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</si>
  <si>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</si>
  <si>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</si>
  <si>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</si>
  <si>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</si>
  <si>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</si>
  <si>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</si>
  <si>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</si>
  <si>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</si>
  <si>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</si>
  <si>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</si>
  <si>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</si>
  <si>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</si>
  <si>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</si>
  <si>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</si>
  <si>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</si>
  <si>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</si>
  <si>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</si>
  <si>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</si>
  <si>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</si>
  <si>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</si>
  <si>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</si>
  <si>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</si>
  <si>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</si>
  <si>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</si>
  <si>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</si>
  <si>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</si>
  <si>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</si>
  <si>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</si>
  <si>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</si>
  <si>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</si>
  <si>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</si>
  <si>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</si>
  <si>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</si>
  <si>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</si>
  <si>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</si>
  <si>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</si>
  <si>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</si>
  <si>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</si>
  <si>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</si>
  <si>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</si>
  <si>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</si>
  <si>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</si>
  <si>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</si>
  <si>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</si>
  <si>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</si>
  <si>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</si>
  <si>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</si>
  <si>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</si>
  <si>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</si>
  <si>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</si>
  <si>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</si>
  <si>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</si>
  <si>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</si>
  <si>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</si>
  <si>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</si>
  <si>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</si>
  <si>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</si>
  <si>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</si>
  <si>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</si>
  <si>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</si>
  <si>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</si>
  <si>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</si>
  <si>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</si>
  <si>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</si>
  <si>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</si>
  <si>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</si>
  <si>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</si>
  <si>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</si>
  <si>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</si>
  <si>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</si>
  <si>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</si>
  <si>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</si>
  <si>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</si>
  <si>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</si>
  <si>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</si>
  <si>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</si>
  <si>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</si>
  <si>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</si>
  <si>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</si>
  <si>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</si>
  <si>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</si>
  <si>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</si>
  <si>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</si>
  <si>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</si>
  <si>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</si>
  <si>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</si>
  <si>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</si>
  <si>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</si>
  <si>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</si>
  <si>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</si>
  <si>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</si>
  <si>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</si>
  <si>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</si>
  <si>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</si>
  <si>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</si>
  <si>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</si>
  <si>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</si>
  <si>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</si>
  <si>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</si>
  <si>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</si>
  <si>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</si>
  <si>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</si>
  <si>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</si>
  <si>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</si>
  <si>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</si>
  <si>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</si>
  <si>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</si>
  <si>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</si>
  <si>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</si>
  <si>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</si>
  <si>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</si>
  <si>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</si>
  <si>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</si>
  <si>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</si>
  <si>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</si>
  <si>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</si>
  <si>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</si>
  <si>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</si>
  <si>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</si>
  <si>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</si>
  <si>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</si>
  <si>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</si>
  <si>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</si>
  <si>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</si>
  <si>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</si>
  <si>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</si>
  <si>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</si>
  <si>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</si>
  <si>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</si>
  <si>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</si>
  <si>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</si>
  <si>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</si>
  <si>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</si>
  <si>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</si>
  <si>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</si>
  <si>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</si>
  <si>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</si>
  <si>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</si>
  <si>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</si>
  <si>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</si>
  <si>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</si>
  <si>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</si>
  <si>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</si>
  <si>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</si>
  <si>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</si>
  <si>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</si>
  <si>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</si>
  <si>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</si>
  <si>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</si>
  <si>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</si>
  <si>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</si>
  <si>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</si>
  <si>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</si>
  <si>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</si>
  <si>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</si>
  <si>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</si>
  <si>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</si>
  <si>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</si>
  <si>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</si>
  <si>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</si>
  <si>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</si>
  <si>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</si>
  <si>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</si>
  <si>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</si>
  <si>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</si>
  <si>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</si>
  <si>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</si>
  <si>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</si>
  <si>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</si>
  <si>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</si>
  <si>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</si>
  <si>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</si>
  <si>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</si>
  <si>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</si>
  <si>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</si>
  <si>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</si>
  <si>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</si>
  <si>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</si>
  <si>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</si>
  <si>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</si>
  <si>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</si>
  <si>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</si>
  <si>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</si>
  <si>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</si>
  <si>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</si>
  <si>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</si>
  <si>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</si>
  <si>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</si>
  <si>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</si>
  <si>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</si>
  <si>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</si>
  <si>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</si>
  <si>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</si>
  <si>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</si>
  <si>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</si>
  <si>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</si>
  <si>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</si>
  <si>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</si>
  <si>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</si>
  <si>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</si>
  <si>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</si>
  <si>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</si>
  <si>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</si>
  <si>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</si>
  <si>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</si>
  <si>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</si>
  <si>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</si>
  <si>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</si>
  <si>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</si>
  <si>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</si>
  <si>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</si>
  <si>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</si>
  <si>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</si>
  <si>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</si>
  <si>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</si>
  <si>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</si>
  <si>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</si>
  <si>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</si>
  <si>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</si>
  <si>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</si>
  <si>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</si>
  <si>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</si>
  <si>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</si>
  <si>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</si>
  <si>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</si>
  <si>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</si>
  <si>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</si>
  <si>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</si>
  <si>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</si>
  <si>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</si>
  <si>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</si>
  <si>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</si>
  <si>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</si>
  <si>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</si>
  <si>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</si>
  <si>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</si>
  <si>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</si>
  <si>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</si>
  <si>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</si>
  <si>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</si>
  <si>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</si>
  <si>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</si>
  <si>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</si>
  <si>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</si>
  <si>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</si>
  <si>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</si>
  <si>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</si>
  <si>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</si>
  <si>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</si>
  <si>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</si>
  <si>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</si>
  <si>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</si>
  <si>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</si>
  <si>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</si>
  <si>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</si>
  <si>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</si>
  <si>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</si>
  <si>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</si>
  <si>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</si>
  <si>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</si>
  <si>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</si>
  <si>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</si>
  <si>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</si>
  <si>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</si>
  <si>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</si>
  <si>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</si>
  <si>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</si>
  <si>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</si>
  <si>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</si>
  <si>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</si>
  <si>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</si>
  <si>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</si>
  <si>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</si>
  <si>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</si>
  <si>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</si>
  <si>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</si>
  <si>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</si>
  <si>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</si>
  <si>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</si>
  <si>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</si>
  <si>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</si>
  <si>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</si>
  <si>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</si>
  <si>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</si>
  <si>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</si>
  <si>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</si>
  <si>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</si>
  <si>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</si>
  <si>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</si>
  <si>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</si>
  <si>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</si>
  <si>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</si>
  <si>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</si>
  <si>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</si>
  <si>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</si>
  <si>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</si>
  <si>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</si>
  <si>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</si>
  <si>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</si>
  <si>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</si>
  <si>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</si>
  <si>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</si>
  <si>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</si>
  <si>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</si>
  <si>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</si>
  <si>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</si>
  <si>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</si>
  <si>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</si>
  <si>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</si>
  <si>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</si>
  <si>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</si>
  <si>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</si>
  <si>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</si>
  <si>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</si>
  <si>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</si>
  <si>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</si>
  <si>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</si>
  <si>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</si>
  <si>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</si>
  <si>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</si>
  <si>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</si>
  <si>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</si>
  <si>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</si>
  <si>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</si>
  <si>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</si>
  <si>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</si>
  <si>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</si>
  <si>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</si>
  <si>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</si>
  <si>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</si>
  <si>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</si>
  <si>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</si>
  <si>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</si>
  <si>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</si>
  <si>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</si>
  <si>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</si>
  <si>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</si>
  <si>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</si>
  <si>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</si>
  <si>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</si>
  <si>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</si>
  <si>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</si>
  <si>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</si>
  <si>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</si>
  <si>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</si>
  <si>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</si>
  <si>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</si>
  <si>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</si>
  <si>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</si>
  <si>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</si>
  <si>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</si>
  <si>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</si>
  <si>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</si>
  <si>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</si>
  <si>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</si>
  <si>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</si>
  <si>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</si>
  <si>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</si>
  <si>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</si>
  <si>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</si>
  <si>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</si>
  <si>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</si>
  <si>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</si>
  <si>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</si>
  <si>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</si>
  <si>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</si>
  <si>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</si>
  <si>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</si>
  <si>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</si>
  <si>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</si>
  <si>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</si>
  <si>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</si>
  <si>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</si>
  <si>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</si>
  <si>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</si>
  <si>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</si>
  <si>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</si>
  <si>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</si>
  <si>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</si>
  <si>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</si>
  <si>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</si>
  <si>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</si>
  <si>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</si>
  <si>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</si>
  <si>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</si>
  <si>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</si>
  <si>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</si>
  <si>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</si>
  <si>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</si>
  <si>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</si>
  <si>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</si>
  <si>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</si>
  <si>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</si>
  <si>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</si>
  <si>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</si>
  <si>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</si>
  <si>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</si>
  <si>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</si>
  <si>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</si>
  <si>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</si>
  <si>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</si>
  <si>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</si>
  <si>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</si>
  <si>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</si>
  <si>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</si>
  <si>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</si>
  <si>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</si>
  <si>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</si>
  <si>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</si>
  <si>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</si>
  <si>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</si>
  <si>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</si>
  <si>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</si>
  <si>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</si>
  <si>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</si>
  <si>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</si>
  <si>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</si>
  <si>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</si>
  <si>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</si>
  <si>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</si>
  <si>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</si>
  <si>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</si>
  <si>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</si>
  <si>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</si>
  <si>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</si>
  <si>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</si>
  <si>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</si>
  <si>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</si>
  <si>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</si>
  <si>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</si>
  <si>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</si>
  <si>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</si>
  <si>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</si>
  <si>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</si>
  <si>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</si>
  <si>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</si>
  <si>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</si>
  <si>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</si>
  <si>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</si>
  <si>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</si>
  <si>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</si>
  <si>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</si>
  <si>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</si>
  <si>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</si>
  <si>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</si>
  <si>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</si>
  <si>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</si>
  <si>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</si>
  <si>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</si>
  <si>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</si>
  <si>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</si>
  <si>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</si>
  <si>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</si>
  <si>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</si>
  <si>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</si>
  <si>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</si>
  <si>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</si>
  <si>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</si>
  <si>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</si>
  <si>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</si>
  <si>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</si>
  <si>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</si>
  <si>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</si>
  <si>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</si>
  <si>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</si>
  <si>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</si>
  <si>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</si>
  <si>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</si>
  <si>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</si>
  <si>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</si>
  <si>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</si>
  <si>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</si>
  <si>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</si>
  <si>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</si>
  <si>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</si>
  <si>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</si>
  <si>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</si>
  <si>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</si>
  <si>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</si>
  <si>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</si>
  <si>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</si>
  <si>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</si>
  <si>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</si>
  <si>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</si>
  <si>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</si>
  <si>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</si>
  <si>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</si>
  <si>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</si>
  <si>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</si>
  <si>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</si>
  <si>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</si>
  <si>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</si>
  <si>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</si>
  <si>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</si>
  <si>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</si>
  <si>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</si>
  <si>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</si>
  <si>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</si>
  <si>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</si>
  <si>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</si>
  <si>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</si>
  <si>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</si>
  <si>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</si>
  <si>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</si>
  <si>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</si>
  <si>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</si>
  <si>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</si>
  <si>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</si>
  <si>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</si>
  <si>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</si>
  <si>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</si>
  <si>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</si>
  <si>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</si>
  <si>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</si>
  <si>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</si>
  <si>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</si>
  <si>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</si>
  <si>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</si>
  <si>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</si>
  <si>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</si>
  <si>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</si>
  <si>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</si>
  <si>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</si>
  <si>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</si>
  <si>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</si>
  <si>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</si>
  <si>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</si>
  <si>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</si>
  <si>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</si>
  <si>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</si>
  <si>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</si>
  <si>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</si>
  <si>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</si>
  <si>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</si>
  <si>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</si>
  <si>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</si>
  <si>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</si>
  <si>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</si>
  <si>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</si>
  <si>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</si>
  <si>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</si>
  <si>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</si>
  <si>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</si>
  <si>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</si>
  <si>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</si>
  <si>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</si>
  <si>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</si>
  <si>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</si>
  <si>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</si>
  <si>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</si>
  <si>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</si>
  <si>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</si>
  <si>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</si>
  <si>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</si>
  <si>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</si>
  <si>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</si>
  <si>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</si>
  <si>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</si>
  <si>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</si>
  <si>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</si>
  <si>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</si>
  <si>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</si>
  <si>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</si>
  <si>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</si>
  <si>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</si>
  <si>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</si>
  <si>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</si>
  <si>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</si>
  <si>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</si>
  <si>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</si>
  <si>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</si>
  <si>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</si>
  <si>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</si>
  <si>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</si>
  <si>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</si>
  <si>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</si>
  <si>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</si>
  <si>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</si>
  <si>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</si>
  <si>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</si>
  <si>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</si>
  <si>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</si>
  <si>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</si>
  <si>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</si>
  <si>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</si>
  <si>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</si>
  <si>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</si>
  <si>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</si>
  <si>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</si>
  <si>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</si>
  <si>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</si>
  <si>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</si>
  <si>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</si>
  <si>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</si>
  <si>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</si>
  <si>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</si>
  <si>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</si>
  <si>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</si>
  <si>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</si>
  <si>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</si>
  <si>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</si>
  <si>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</si>
  <si>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</si>
  <si>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</si>
  <si>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</si>
  <si>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</si>
  <si>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</si>
  <si>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</si>
  <si>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</si>
  <si>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</si>
  <si>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</si>
  <si>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</si>
  <si>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</si>
  <si>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</si>
  <si>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</si>
  <si>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</si>
  <si>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</si>
  <si>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</si>
  <si>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</si>
  <si>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</si>
  <si>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</si>
  <si>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</si>
  <si>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</si>
  <si>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</si>
  <si>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</si>
  <si>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</si>
  <si>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</si>
  <si>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</si>
  <si>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</si>
  <si>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</si>
  <si>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</si>
  <si>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</si>
  <si>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</si>
  <si>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</si>
  <si>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</si>
  <si>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</si>
  <si>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</si>
  <si>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</si>
  <si>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</si>
  <si>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</si>
  <si>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</si>
  <si>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</si>
  <si>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</si>
  <si>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</si>
  <si>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</si>
  <si>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</si>
  <si>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</si>
  <si>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</si>
  <si>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</si>
  <si>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</si>
  <si>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</si>
  <si>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</si>
  <si>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</si>
  <si>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</si>
  <si>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</si>
  <si>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</si>
  <si>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</si>
  <si>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</si>
  <si>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</si>
  <si>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</si>
  <si>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</si>
  <si>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</si>
  <si>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</si>
  <si>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</si>
  <si>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</si>
  <si>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</si>
  <si>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</si>
  <si>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</si>
  <si>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</si>
  <si>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</si>
  <si>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</si>
  <si>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</si>
  <si>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</si>
  <si>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</si>
  <si>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</si>
  <si>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</si>
  <si>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</si>
  <si>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</si>
  <si>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</si>
  <si>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</si>
  <si>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</si>
  <si>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</si>
  <si>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</si>
  <si>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</si>
  <si>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</si>
  <si>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</si>
  <si>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</si>
  <si>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</si>
  <si>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</si>
  <si>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</si>
  <si>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</si>
  <si>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</si>
  <si>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</si>
  <si>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</si>
  <si>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</si>
  <si>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</si>
  <si>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</si>
  <si>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</si>
  <si>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</si>
  <si>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</si>
  <si>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</si>
  <si>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</si>
  <si>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</si>
  <si>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</si>
  <si>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</si>
  <si>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</si>
  <si>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</si>
  <si>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</si>
  <si>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</si>
  <si>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</si>
  <si>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</si>
  <si>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</si>
  <si>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</si>
  <si>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</si>
  <si>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</si>
  <si>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</si>
  <si>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</si>
  <si>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</si>
  <si>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</si>
  <si>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</si>
  <si>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</si>
  <si>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</si>
  <si>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</si>
  <si>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</si>
  <si>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</si>
  <si>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</si>
  <si>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</si>
  <si>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</si>
  <si>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</si>
  <si>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</si>
  <si>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</si>
  <si>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</si>
  <si>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</si>
  <si>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</si>
  <si>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</si>
  <si>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</si>
  <si>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</si>
  <si>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</si>
  <si>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</si>
  <si>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</si>
  <si>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</si>
  <si>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</si>
  <si>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</si>
  <si>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</si>
  <si>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</si>
  <si>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</si>
  <si>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</si>
  <si>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</si>
  <si>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</si>
  <si>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</si>
  <si>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</si>
  <si>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</si>
  <si>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</si>
  <si>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</si>
  <si>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</si>
  <si>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</si>
  <si>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</si>
  <si>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</si>
  <si>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</si>
  <si>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</si>
  <si>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</si>
  <si>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</si>
  <si>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</si>
  <si>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</si>
  <si>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</si>
  <si>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</si>
  <si>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</si>
  <si>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</si>
  <si>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</si>
  <si>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</si>
  <si>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</si>
  <si>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</si>
  <si>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</si>
  <si>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</si>
  <si>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</si>
  <si>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</si>
  <si>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</si>
  <si>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</si>
  <si>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</si>
  <si>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</si>
  <si>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</si>
  <si>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</si>
  <si>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</si>
  <si>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</si>
  <si>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</si>
  <si>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</si>
  <si>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</si>
  <si>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</si>
  <si>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</si>
  <si>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</si>
  <si>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</si>
  <si>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</si>
  <si>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</si>
  <si>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</si>
  <si>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</si>
  <si>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</si>
  <si>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</si>
  <si>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</si>
  <si>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</si>
  <si>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</si>
  <si>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</si>
  <si>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</si>
  <si>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</si>
  <si>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</si>
  <si>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</si>
  <si>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</si>
  <si>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</si>
  <si>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</si>
  <si>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</si>
  <si>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</si>
  <si>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</si>
  <si>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</si>
  <si>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</si>
  <si>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</si>
  <si>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</si>
  <si>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</si>
  <si>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</si>
  <si>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</si>
  <si>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</si>
  <si>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</si>
  <si>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</si>
  <si>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</si>
  <si>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</si>
  <si>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</si>
  <si>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</si>
  <si>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</si>
  <si>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</si>
  <si>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</si>
  <si>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</si>
  <si>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</si>
  <si>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</si>
  <si>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</si>
  <si>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</si>
  <si>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</si>
  <si>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</si>
  <si>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</si>
  <si>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</si>
  <si>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</si>
  <si>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</si>
  <si>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</si>
  <si>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</si>
  <si>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</si>
  <si>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</si>
  <si>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</si>
  <si>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</si>
  <si>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</si>
  <si>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</si>
  <si>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</si>
  <si>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</si>
  <si>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</si>
  <si>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</si>
  <si>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</si>
  <si>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</si>
  <si>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</si>
  <si>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</si>
  <si>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</si>
  <si>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</si>
  <si>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</si>
  <si>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</si>
  <si>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</si>
  <si>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</si>
  <si>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</si>
  <si>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</si>
  <si>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</si>
  <si>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</si>
  <si>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</si>
  <si>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</si>
  <si>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</si>
  <si>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</si>
  <si>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</si>
  <si>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</si>
  <si>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</si>
  <si>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</si>
  <si>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</si>
  <si>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</si>
  <si>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</si>
  <si>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</si>
  <si>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</si>
  <si>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</si>
  <si>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</si>
  <si>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</si>
  <si>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</si>
  <si>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</si>
  <si>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</si>
  <si>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</si>
  <si>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</si>
  <si>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</si>
  <si>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</si>
  <si>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</si>
  <si>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</si>
  <si>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</si>
  <si>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</si>
  <si>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</si>
  <si>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</si>
  <si>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</si>
  <si>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</si>
  <si>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</si>
  <si>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</si>
  <si>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</si>
  <si>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</si>
  <si>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</si>
  <si>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</si>
  <si>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</si>
  <si>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</si>
  <si>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</si>
  <si>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</si>
  <si>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</si>
  <si>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</si>
  <si>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</si>
  <si>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</si>
  <si>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</si>
  <si>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</si>
  <si>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</si>
  <si>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</si>
  <si>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</si>
  <si>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</si>
  <si>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</si>
  <si>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</si>
  <si>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</si>
  <si>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</si>
  <si>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</si>
  <si>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</si>
  <si>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</si>
  <si>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</si>
  <si>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</si>
  <si>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</si>
  <si>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</si>
  <si>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</si>
  <si>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</si>
  <si>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</si>
  <si>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</si>
  <si>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</si>
  <si>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</si>
  <si>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</si>
  <si>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</si>
  <si>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</si>
  <si>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</si>
  <si>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</si>
  <si>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</si>
  <si>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</si>
  <si>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</si>
  <si>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</si>
  <si>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</si>
  <si>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</si>
  <si>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</si>
  <si>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</si>
  <si>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</si>
  <si>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</si>
  <si>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</si>
  <si>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</si>
  <si>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</si>
  <si>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</si>
  <si>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</si>
  <si>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</si>
  <si>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</si>
  <si>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</si>
  <si>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</si>
  <si>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</si>
  <si>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</si>
  <si>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</si>
  <si>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</si>
  <si>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</si>
  <si>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</si>
  <si>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</si>
  <si>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</si>
  <si>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</si>
  <si>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</si>
  <si>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</si>
  <si>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</si>
  <si>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</si>
  <si>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</si>
  <si>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</si>
  <si>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</si>
  <si>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</si>
  <si>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</si>
  <si>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</si>
  <si>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</si>
  <si>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</si>
  <si>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</si>
  <si>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</si>
  <si>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</si>
  <si>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</si>
  <si>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</si>
  <si>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</si>
  <si>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</si>
  <si>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</si>
  <si>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</si>
  <si>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</si>
  <si>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</si>
  <si>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</si>
  <si>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</si>
  <si>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</si>
  <si>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</si>
  <si>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</si>
  <si>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</si>
  <si>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</si>
  <si>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</si>
  <si>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</si>
  <si>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</si>
  <si>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</si>
  <si>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</si>
  <si>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</si>
  <si>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</si>
  <si>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</si>
  <si>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</si>
  <si>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</si>
  <si>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</si>
  <si>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</si>
  <si>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</si>
  <si>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</si>
  <si>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</si>
  <si>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</si>
  <si>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</si>
  <si>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</si>
  <si>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</si>
  <si>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</si>
  <si>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</si>
  <si>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</si>
  <si>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</si>
  <si>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</si>
  <si>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</si>
  <si>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</si>
  <si>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</si>
  <si>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</si>
  <si>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</si>
  <si>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</si>
  <si>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</si>
  <si>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</si>
  <si>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</si>
  <si>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</si>
  <si>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</si>
  <si>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</si>
  <si>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</si>
  <si>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</si>
  <si>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</si>
  <si>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</si>
  <si>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</si>
  <si>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</si>
  <si>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</si>
  <si>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</si>
  <si>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</si>
  <si>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</si>
  <si>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</si>
  <si>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</si>
  <si>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</si>
  <si>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</si>
  <si>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</si>
  <si>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</si>
  <si>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</si>
  <si>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</si>
  <si>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</si>
  <si>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</si>
  <si>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</si>
  <si>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</si>
  <si>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</si>
  <si>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</si>
  <si>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</si>
  <si>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</si>
  <si>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</si>
  <si>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</si>
  <si>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</si>
  <si>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</si>
  <si>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</si>
  <si>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</si>
  <si>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</si>
  <si>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</si>
  <si>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</si>
  <si>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</si>
  <si>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</si>
  <si>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</si>
  <si>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</si>
  <si>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</si>
  <si>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</si>
  <si>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</si>
  <si>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</si>
  <si>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</si>
  <si>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</si>
  <si>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</si>
  <si>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</si>
  <si>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</si>
  <si>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</si>
  <si>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</si>
  <si>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</si>
  <si>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</si>
  <si>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</si>
  <si>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</si>
  <si>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</si>
  <si>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</si>
  <si>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</si>
  <si>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</si>
  <si>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</si>
  <si>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</si>
  <si>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</si>
  <si>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</si>
  <si>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</si>
  <si>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</si>
  <si>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</si>
  <si>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</si>
  <si>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</si>
  <si>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</si>
  <si>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</si>
  <si>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</si>
  <si>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</si>
  <si>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</si>
  <si>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</si>
  <si>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</si>
  <si>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</si>
  <si>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</si>
  <si>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</si>
  <si>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</si>
  <si>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</si>
  <si>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</si>
  <si>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</si>
  <si>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</si>
  <si>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</si>
  <si>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</si>
  <si>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</si>
  <si>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</si>
  <si>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</si>
  <si>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</si>
  <si>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</si>
  <si>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</si>
  <si>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</si>
  <si>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</si>
  <si>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</si>
  <si>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</si>
  <si>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</si>
  <si>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</si>
  <si>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</si>
  <si>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</si>
  <si>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</si>
  <si>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</si>
  <si>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</si>
  <si>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</si>
  <si>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</si>
  <si>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</si>
  <si>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</si>
  <si>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</si>
  <si>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</si>
  <si>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</si>
  <si>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</si>
  <si>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</si>
  <si>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</si>
  <si>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</si>
  <si>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</si>
  <si>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</si>
  <si>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</si>
  <si>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</si>
  <si>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</si>
  <si>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</si>
  <si>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</si>
  <si>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</si>
  <si>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</si>
  <si>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</si>
  <si>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</si>
  <si>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</si>
  <si>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</si>
  <si>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</si>
  <si>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</si>
  <si>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</si>
  <si>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</si>
  <si>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</si>
  <si>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</si>
  <si>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</si>
  <si>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</si>
  <si>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</si>
  <si>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</si>
  <si>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</si>
  <si>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</si>
  <si>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</si>
  <si>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</si>
  <si>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</si>
  <si>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</si>
  <si>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</si>
  <si>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</si>
  <si>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</si>
  <si>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</si>
  <si>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</si>
  <si>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</si>
  <si>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</si>
  <si>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</si>
  <si>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</si>
  <si>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</si>
  <si>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</si>
  <si>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</si>
  <si>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</si>
  <si>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</si>
  <si>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</si>
  <si>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</si>
  <si>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</si>
  <si>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</si>
  <si>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</si>
  <si>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</si>
  <si>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</si>
  <si>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</si>
  <si>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</si>
  <si>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</si>
  <si>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</si>
  <si>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</si>
  <si>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</si>
  <si>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</si>
  <si>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</si>
  <si>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</si>
  <si>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</si>
  <si>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</si>
  <si>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</si>
  <si>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</si>
  <si>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</si>
  <si>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</si>
  <si>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</si>
  <si>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</si>
  <si>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</si>
  <si>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</si>
  <si>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</si>
  <si>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</si>
  <si>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</si>
  <si>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</si>
  <si>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</si>
  <si>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</si>
  <si>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</si>
  <si>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</si>
  <si>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</si>
  <si>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</si>
  <si>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</si>
  <si>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</si>
  <si>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</si>
  <si>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</si>
  <si>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</si>
  <si>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</si>
  <si>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</si>
  <si>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</si>
  <si>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</si>
  <si>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</si>
  <si>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</si>
  <si>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</si>
  <si>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</si>
  <si>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</si>
  <si>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</si>
  <si>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</si>
  <si>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</si>
  <si>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</si>
  <si>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</si>
  <si>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</si>
  <si>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</si>
  <si>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</si>
  <si>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</si>
  <si>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</si>
  <si>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</si>
  <si>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</si>
  <si>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</si>
  <si>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</si>
  <si>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</si>
  <si>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</si>
  <si>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</si>
  <si>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</si>
  <si>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</si>
  <si>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</si>
  <si>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</si>
  <si>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</si>
  <si>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</si>
  <si>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</si>
  <si>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</si>
  <si>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</si>
  <si>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</si>
  <si>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</si>
  <si>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</si>
  <si>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</si>
  <si>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</si>
  <si>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</si>
  <si>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</si>
  <si>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</si>
  <si>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</si>
  <si>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</si>
  <si>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</si>
  <si>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</si>
  <si>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</si>
  <si>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</si>
  <si>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</si>
  <si>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</si>
  <si>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</si>
  <si>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</si>
  <si>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</si>
  <si>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</si>
  <si>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</si>
  <si>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</si>
  <si>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</si>
  <si>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</si>
  <si>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</si>
  <si>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</si>
  <si>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</si>
  <si>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</si>
  <si>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</si>
  <si>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</si>
  <si>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</si>
  <si>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</si>
  <si>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</si>
  <si>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</si>
  <si>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</si>
  <si>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</si>
  <si>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</si>
  <si>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</si>
  <si>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</si>
  <si>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</si>
  <si>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</si>
  <si>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</si>
  <si>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</si>
  <si>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</si>
  <si>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</si>
  <si>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</si>
  <si>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</si>
  <si>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</si>
  <si>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</si>
  <si>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</si>
  <si>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</si>
  <si>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</si>
  <si>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</si>
  <si>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</si>
  <si>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</si>
  <si>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</si>
  <si>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</si>
  <si>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</si>
  <si>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</si>
  <si>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</si>
  <si>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</si>
  <si>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</si>
  <si>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</si>
  <si>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</si>
  <si>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</si>
  <si>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</si>
  <si>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</si>
  <si>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</si>
  <si>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</si>
  <si>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</si>
  <si>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</si>
  <si>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</si>
  <si>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</si>
  <si>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</si>
  <si>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</si>
  <si>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</si>
  <si>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</si>
  <si>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</si>
  <si>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</si>
  <si>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</si>
  <si>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</si>
  <si>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</si>
  <si>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</si>
  <si>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</si>
  <si>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</si>
  <si>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</si>
  <si>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</si>
  <si>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</si>
  <si>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</si>
  <si>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</si>
  <si>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</si>
  <si>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</si>
  <si>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</si>
  <si>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</si>
  <si>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</si>
  <si>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</si>
  <si>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</si>
  <si>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</si>
  <si>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</si>
  <si>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</si>
  <si>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</si>
  <si>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</si>
  <si>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</si>
  <si>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</si>
  <si>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</si>
  <si>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</si>
  <si>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</si>
  <si>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</si>
  <si>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</si>
  <si>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</si>
  <si>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</si>
  <si>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</si>
  <si>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</si>
  <si>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</si>
  <si>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</si>
  <si>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</si>
  <si>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</si>
  <si>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</si>
  <si>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</si>
  <si>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</si>
  <si>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</si>
  <si>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</si>
  <si>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</si>
  <si>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</si>
  <si>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</si>
  <si>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</si>
  <si>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</si>
  <si>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</si>
  <si>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</si>
  <si>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</si>
  <si>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</si>
  <si>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</si>
  <si>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</si>
  <si>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</si>
  <si>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</si>
  <si>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</si>
  <si>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</si>
  <si>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</si>
  <si>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</si>
  <si>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</si>
  <si>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</si>
  <si>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</si>
  <si>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</si>
  <si>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</si>
  <si>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</si>
  <si>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</si>
  <si>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</si>
  <si>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</si>
  <si>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</si>
  <si>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</si>
  <si>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</si>
  <si>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</si>
  <si>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</si>
  <si>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</si>
  <si>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</si>
  <si>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</si>
  <si>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</si>
  <si>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</si>
  <si>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</si>
  <si>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</si>
  <si>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</si>
  <si>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</si>
  <si>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</si>
  <si>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</si>
  <si>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</si>
  <si>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</si>
  <si>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</si>
  <si>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</si>
  <si>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</si>
  <si>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</si>
  <si>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</si>
  <si>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</si>
  <si>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</si>
  <si>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</si>
  <si>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</si>
  <si>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</si>
  <si>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</si>
  <si>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</si>
  <si>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</si>
  <si>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</si>
  <si>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</si>
  <si>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</si>
  <si>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</si>
  <si>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</si>
  <si>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</si>
  <si>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</si>
  <si>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</si>
  <si>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</si>
  <si>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</si>
  <si>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</si>
  <si>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</si>
  <si>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</si>
  <si>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</si>
  <si>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</si>
  <si>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</si>
  <si>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</si>
  <si>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</si>
  <si>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</si>
  <si>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</si>
  <si>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</si>
  <si>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</si>
  <si>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</si>
  <si>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</si>
  <si>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</si>
  <si>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</si>
  <si>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</si>
  <si>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</si>
  <si>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</si>
  <si>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</si>
  <si>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</si>
  <si>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</si>
  <si>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</si>
  <si>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</si>
  <si>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</si>
  <si>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</si>
  <si>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</si>
  <si>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</si>
  <si>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</si>
  <si>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</si>
  <si>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</si>
  <si>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</si>
  <si>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</si>
  <si>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</si>
  <si>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</si>
  <si>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</si>
  <si>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</si>
  <si>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</si>
  <si>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</si>
  <si>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</si>
  <si>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</si>
  <si>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</si>
  <si>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</si>
  <si>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</si>
  <si>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</si>
  <si>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</si>
  <si>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</si>
  <si>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</si>
  <si>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</si>
  <si>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</si>
  <si>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</si>
  <si>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</si>
  <si>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</si>
  <si>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</si>
  <si>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</si>
  <si>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</si>
  <si>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</si>
  <si>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</si>
  <si>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</si>
  <si>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</si>
  <si>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</si>
  <si>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</si>
  <si>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</si>
  <si>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</si>
  <si>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</si>
  <si>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</si>
  <si>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</si>
  <si>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</si>
  <si>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</si>
  <si>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</si>
  <si>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</si>
  <si>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</si>
  <si>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</si>
  <si>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</si>
  <si>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</si>
  <si>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</si>
  <si>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</si>
  <si>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</si>
  <si>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</si>
  <si>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</si>
  <si>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</si>
  <si>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</si>
  <si>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</si>
  <si>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</si>
  <si>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</si>
  <si>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</si>
  <si>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</si>
  <si>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</si>
  <si>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</si>
  <si>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</si>
  <si>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</si>
  <si>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</si>
  <si>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</si>
  <si>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</si>
  <si>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</si>
  <si>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</si>
  <si>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</si>
  <si>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</si>
  <si>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</si>
  <si>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</si>
  <si>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</si>
  <si>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</si>
  <si>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</si>
  <si>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</si>
  <si>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</si>
  <si>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</si>
  <si>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</si>
  <si>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</si>
  <si>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</si>
  <si>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</si>
  <si>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</si>
  <si>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</si>
  <si>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</si>
  <si>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</si>
  <si>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</si>
  <si>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</si>
  <si>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</si>
  <si>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</si>
  <si>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</si>
  <si>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</si>
  <si>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</si>
  <si>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</si>
  <si>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</si>
  <si>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</si>
  <si>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</si>
  <si>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</si>
  <si>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</si>
  <si>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</si>
  <si>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</si>
  <si>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</si>
  <si>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</si>
  <si>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</si>
  <si>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</si>
  <si>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</si>
  <si>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</si>
  <si>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</si>
  <si>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</si>
  <si>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</si>
  <si>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</si>
  <si>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</si>
  <si>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</si>
  <si>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</si>
  <si>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</si>
  <si>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</si>
  <si>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</si>
  <si>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</si>
  <si>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</si>
  <si>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</si>
  <si>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</si>
  <si>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</si>
  <si>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</si>
  <si>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</si>
  <si>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</si>
  <si>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</si>
  <si>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</si>
  <si>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</si>
  <si>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</si>
  <si>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</si>
  <si>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</si>
  <si>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</si>
  <si>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</si>
  <si>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</si>
  <si>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</si>
  <si>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</si>
  <si>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</si>
  <si>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</si>
  <si>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</si>
  <si>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</si>
  <si>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</si>
  <si>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</si>
  <si>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</si>
  <si>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</si>
  <si>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</si>
  <si>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</si>
  <si>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</si>
  <si>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</si>
  <si>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</si>
  <si>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</si>
  <si>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</si>
  <si>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</si>
  <si>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</si>
  <si>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</si>
  <si>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</si>
  <si>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</si>
  <si>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</si>
  <si>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</si>
  <si>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</si>
  <si>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</si>
  <si>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</si>
  <si>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</si>
  <si>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</si>
  <si>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</si>
  <si>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</si>
  <si>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</si>
  <si>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</si>
  <si>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</si>
  <si>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</si>
  <si>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</si>
  <si>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</si>
  <si>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</si>
  <si>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</si>
  <si>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</si>
  <si>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</si>
  <si>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</si>
  <si>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</si>
  <si>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</si>
  <si>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</si>
  <si>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</si>
  <si>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</si>
  <si>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</si>
  <si>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</si>
  <si>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</si>
  <si>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</si>
  <si>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</si>
  <si>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</si>
  <si>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</si>
  <si>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</si>
  <si>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</si>
  <si>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</si>
  <si>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</si>
  <si>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</si>
  <si>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</si>
  <si>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</si>
  <si>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</si>
  <si>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</si>
  <si>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</si>
  <si>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</si>
  <si>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</si>
  <si>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</si>
  <si>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</si>
  <si>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</si>
  <si>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</si>
  <si>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</si>
  <si>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</si>
  <si>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</si>
  <si>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</si>
  <si>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</si>
  <si>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</si>
  <si>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</si>
  <si>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</si>
  <si>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</si>
  <si>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</si>
  <si>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</si>
  <si>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</si>
  <si>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</si>
  <si>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</si>
  <si>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</si>
  <si>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</si>
  <si>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</si>
  <si>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</si>
  <si>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</si>
  <si>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</si>
  <si>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</si>
  <si>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</si>
  <si>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</si>
  <si>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</si>
  <si>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</si>
  <si>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</si>
  <si>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</si>
  <si>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</si>
  <si>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</si>
  <si>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</si>
  <si>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</si>
  <si>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</si>
  <si>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</si>
  <si>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</si>
  <si>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</si>
  <si>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</si>
  <si>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</si>
  <si>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</si>
  <si>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</si>
  <si>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</si>
  <si>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</si>
  <si>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</si>
  <si>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</si>
  <si>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</si>
  <si>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</si>
  <si>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</si>
  <si>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</si>
  <si>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</si>
  <si>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</si>
  <si>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</si>
  <si>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</si>
  <si>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</si>
  <si>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</si>
  <si>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</si>
  <si>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</si>
  <si>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</si>
  <si>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</si>
  <si>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</si>
  <si>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</si>
  <si>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</si>
  <si>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</si>
  <si>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</si>
  <si>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</si>
  <si>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</si>
  <si>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</si>
  <si>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</si>
  <si>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</si>
  <si>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</si>
  <si>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</si>
  <si>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</si>
  <si>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</si>
  <si>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</si>
  <si>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</si>
  <si>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</si>
  <si>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</si>
  <si>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</si>
  <si>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</si>
  <si>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</si>
  <si>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</si>
  <si>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</si>
  <si>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</si>
  <si>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</si>
  <si>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</si>
  <si>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</si>
  <si>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</si>
  <si>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</si>
  <si>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</si>
  <si>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</si>
  <si>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</si>
  <si>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</si>
  <si>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</si>
  <si>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</si>
  <si>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</si>
  <si>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</si>
  <si>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</si>
  <si>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</si>
  <si>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</si>
  <si>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</si>
  <si>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</si>
  <si>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</si>
  <si>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</si>
  <si>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</si>
  <si>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</si>
  <si>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</si>
  <si>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</si>
  <si>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</si>
  <si>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</si>
  <si>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</si>
  <si>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</si>
  <si>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</si>
  <si>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</si>
  <si>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</si>
  <si>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</si>
  <si>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</si>
  <si>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</si>
  <si>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</si>
  <si>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</si>
  <si>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</si>
  <si>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</si>
  <si>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</si>
  <si>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</si>
  <si>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</si>
  <si>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</si>
  <si>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</si>
  <si>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</si>
  <si>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</si>
  <si>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</si>
  <si>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</si>
  <si>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</si>
  <si>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</si>
  <si>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</si>
  <si>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</si>
  <si>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</si>
  <si>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</si>
  <si>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</si>
  <si>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</si>
  <si>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</si>
  <si>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</si>
  <si>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</si>
  <si>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</si>
  <si>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</si>
  <si>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</si>
  <si>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</si>
  <si>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</si>
  <si>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</si>
  <si>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</si>
  <si>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</si>
  <si>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</si>
  <si>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</si>
  <si>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</si>
  <si>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</si>
  <si>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</si>
  <si>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</si>
  <si>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</si>
  <si>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</si>
  <si>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</si>
  <si>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</si>
  <si>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</si>
  <si>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</si>
  <si>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</si>
  <si>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</si>
  <si>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</si>
  <si>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</si>
  <si>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</si>
  <si>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</si>
  <si>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</si>
  <si>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</si>
  <si>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</si>
  <si>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</si>
  <si>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</si>
  <si>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</si>
  <si>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</si>
  <si>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</si>
  <si>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</si>
  <si>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</si>
  <si>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</si>
  <si>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</si>
  <si>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</si>
  <si>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</si>
  <si>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</si>
  <si>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</si>
  <si>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</si>
  <si>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</si>
  <si>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</si>
  <si>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</si>
  <si>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</si>
  <si>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</si>
  <si>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</si>
  <si>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</si>
  <si>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</si>
  <si>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</si>
  <si>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</si>
  <si>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</si>
  <si>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</si>
  <si>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</si>
  <si>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</si>
  <si>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</si>
  <si>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</si>
  <si>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</si>
  <si>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</si>
  <si>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</si>
  <si>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</si>
  <si>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</si>
  <si>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</si>
  <si>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</si>
  <si>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</si>
  <si>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</si>
  <si>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</si>
  <si>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</si>
  <si>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</si>
  <si>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</si>
  <si>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</si>
  <si>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</si>
  <si>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</si>
  <si>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</si>
  <si>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</si>
  <si>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</si>
  <si>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</si>
  <si>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</si>
  <si>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</si>
  <si>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</si>
  <si>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</si>
  <si>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</si>
  <si>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</si>
  <si>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</si>
  <si>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</si>
  <si>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</si>
  <si>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</si>
  <si>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</si>
  <si>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</si>
  <si>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</si>
  <si>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</si>
  <si>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</si>
  <si>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</si>
  <si>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</si>
  <si>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</si>
  <si>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</si>
  <si>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</si>
  <si>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</si>
  <si>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</si>
  <si>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</si>
  <si>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</si>
  <si>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</si>
  <si>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</si>
  <si>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</si>
  <si>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</si>
  <si>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</si>
  <si>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</si>
  <si>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</si>
  <si>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</si>
  <si>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</si>
  <si>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</si>
  <si>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</si>
  <si>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</si>
  <si>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</si>
  <si>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</si>
  <si>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</si>
  <si>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</si>
  <si>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</si>
  <si>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</si>
  <si>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</si>
  <si>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</si>
  <si>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</si>
  <si>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</si>
  <si>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</si>
  <si>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</si>
  <si>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</si>
  <si>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</si>
  <si>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</si>
  <si>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</si>
  <si>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</si>
  <si>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</si>
  <si>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</si>
  <si>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</si>
  <si>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</si>
  <si>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</si>
  <si>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</si>
  <si>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</si>
  <si>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</si>
  <si>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</si>
  <si>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</si>
  <si>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</si>
  <si>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</si>
  <si>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</si>
  <si>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</si>
  <si>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</si>
  <si>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</si>
  <si>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</si>
  <si>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</si>
  <si>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</si>
  <si>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</si>
  <si>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</si>
  <si>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</si>
  <si>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</si>
  <si>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</si>
  <si>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</si>
  <si>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</si>
  <si>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</si>
  <si>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</si>
  <si>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</si>
  <si>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</si>
  <si>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</si>
  <si>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</si>
  <si>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</si>
  <si>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</si>
  <si>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</si>
  <si>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</si>
  <si>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</si>
  <si>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</si>
  <si>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</si>
  <si>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</si>
  <si>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</si>
  <si>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</si>
  <si>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</si>
  <si>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</si>
  <si>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</si>
  <si>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</si>
  <si>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</si>
  <si>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</si>
  <si>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</si>
  <si>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</si>
  <si>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</si>
  <si>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</si>
  <si>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</si>
  <si>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</si>
  <si>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</si>
  <si>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</si>
  <si>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</si>
  <si>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</si>
  <si>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</si>
  <si>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</si>
  <si>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</si>
  <si>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</si>
  <si>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</si>
  <si>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</si>
  <si>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</si>
  <si>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</si>
  <si>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</si>
  <si>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</si>
  <si>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</si>
  <si>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</si>
  <si>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</si>
  <si>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</si>
  <si>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</si>
  <si>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</si>
  <si>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</si>
  <si>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</si>
  <si>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</si>
  <si>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</si>
  <si>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</si>
  <si>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</si>
  <si>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</si>
  <si>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</si>
  <si>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</si>
  <si>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</si>
  <si>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</si>
  <si>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</si>
  <si>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</si>
  <si>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</si>
  <si>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</si>
  <si>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</si>
  <si>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</si>
  <si>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</si>
  <si>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</si>
  <si>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</si>
  <si>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</si>
  <si>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</si>
  <si>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</si>
  <si>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</si>
  <si>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</si>
  <si>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</si>
  <si>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</si>
  <si>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</si>
  <si>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</si>
  <si>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</si>
  <si>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</si>
  <si>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</si>
  <si>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</si>
  <si>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</si>
  <si>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</si>
  <si>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</si>
  <si>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</si>
  <si>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</si>
  <si>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</si>
  <si>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</si>
  <si>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</si>
  <si>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</si>
  <si>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</si>
  <si>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</si>
  <si>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</si>
  <si>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</si>
  <si>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</si>
  <si>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</si>
  <si>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</si>
  <si>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</si>
  <si>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</si>
  <si>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</si>
  <si>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</si>
  <si>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</si>
  <si>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</si>
  <si>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</si>
  <si>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</si>
  <si>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</si>
  <si>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</si>
  <si>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</si>
  <si>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</si>
  <si>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</si>
  <si>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</si>
  <si>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</si>
  <si>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</si>
  <si>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</si>
  <si>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</si>
  <si>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</si>
  <si>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</si>
  <si>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</si>
  <si>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</si>
  <si>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</si>
  <si>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</si>
  <si>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</si>
  <si>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</si>
  <si>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</si>
  <si>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</si>
  <si>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</si>
  <si>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</si>
  <si>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</si>
  <si>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</si>
  <si>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</si>
  <si>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</si>
  <si>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</si>
  <si>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</si>
  <si>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</si>
  <si>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</si>
  <si>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</si>
  <si>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</si>
  <si>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</si>
  <si>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</si>
  <si>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</si>
  <si>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</si>
  <si>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</si>
  <si>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</si>
  <si>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</si>
  <si>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</si>
  <si>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</si>
  <si>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</si>
  <si>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</si>
  <si>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</si>
  <si>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</si>
  <si>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</si>
  <si>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</si>
  <si>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</si>
  <si>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</si>
  <si>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</si>
  <si>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</si>
  <si>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</si>
  <si>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</si>
  <si>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</si>
  <si>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</si>
  <si>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</si>
  <si>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</si>
  <si>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</si>
  <si>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</si>
  <si>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</si>
  <si>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</si>
  <si>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</si>
  <si>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</si>
  <si>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</si>
  <si>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</si>
  <si>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</si>
  <si>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</si>
  <si>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</si>
  <si>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</si>
  <si>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</si>
  <si>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</si>
  <si>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</si>
  <si>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</si>
  <si>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</si>
  <si>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</si>
  <si>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</si>
  <si>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</si>
  <si>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</si>
  <si>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</si>
  <si>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</si>
  <si>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</si>
  <si>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</si>
  <si>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</si>
  <si>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</si>
  <si>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</si>
  <si>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</si>
  <si>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</si>
  <si>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</si>
  <si>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</si>
  <si>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</si>
  <si>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</si>
  <si>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</si>
  <si>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</si>
  <si>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</si>
  <si>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</si>
  <si>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</si>
  <si>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</si>
  <si>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</si>
  <si>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</si>
  <si>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</si>
  <si>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</si>
  <si>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</si>
  <si>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</si>
  <si>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</si>
  <si>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</si>
  <si>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</si>
  <si>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</si>
  <si>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</si>
  <si>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</si>
  <si>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</si>
  <si>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</si>
  <si>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</si>
  <si>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</si>
  <si>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</si>
  <si>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</si>
  <si>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</si>
  <si>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</si>
  <si>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</si>
  <si>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</si>
  <si>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</si>
  <si>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</si>
  <si>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</si>
  <si>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</si>
  <si>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</si>
  <si>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</si>
  <si>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</si>
  <si>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</si>
  <si>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</si>
  <si>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</si>
  <si>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</si>
  <si>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</si>
  <si>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</si>
  <si>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</si>
  <si>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</si>
  <si>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</si>
  <si>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</si>
  <si>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</si>
  <si>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</si>
  <si>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</si>
  <si>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</si>
  <si>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</si>
  <si>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</si>
  <si>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</si>
  <si>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</si>
  <si>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</si>
  <si>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</si>
  <si>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</si>
  <si>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</si>
  <si>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</si>
  <si>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</si>
  <si>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</si>
  <si>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</si>
  <si>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</si>
  <si>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</si>
  <si>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</si>
  <si>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</si>
  <si>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</si>
  <si>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</si>
  <si>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</si>
  <si>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</si>
  <si>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</si>
  <si>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</si>
  <si>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</si>
  <si>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</si>
  <si>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</si>
  <si>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</si>
  <si>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</si>
  <si>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</si>
  <si>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</si>
  <si>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</si>
  <si>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</si>
  <si>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</si>
  <si>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</si>
  <si>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</si>
  <si>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</si>
  <si>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</si>
  <si>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</si>
  <si>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</si>
  <si>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</si>
  <si>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</si>
  <si>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</si>
  <si>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</si>
  <si>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</si>
  <si>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</si>
  <si>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</si>
  <si>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</si>
  <si>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</si>
  <si>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</si>
  <si>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</si>
  <si>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</si>
  <si>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</si>
  <si>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</si>
  <si>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</si>
  <si>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</si>
  <si>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</si>
  <si>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</si>
  <si>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</si>
  <si>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</si>
  <si>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</si>
  <si>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</si>
  <si>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</si>
  <si>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</si>
  <si>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</si>
  <si>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</si>
  <si>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</si>
  <si>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</si>
  <si>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</si>
  <si>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</si>
  <si>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</si>
  <si>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</si>
  <si>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</si>
  <si>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</si>
  <si>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</si>
  <si>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</si>
  <si>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</si>
  <si>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</si>
  <si>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</si>
  <si>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</si>
  <si>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</si>
  <si>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</si>
  <si>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</si>
  <si>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</si>
  <si>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</si>
  <si>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</si>
  <si>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</si>
  <si>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</si>
  <si>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</si>
  <si>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</si>
  <si>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</si>
  <si>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</si>
  <si>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</si>
  <si>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</si>
  <si>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</si>
  <si>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</si>
  <si>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</si>
  <si>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</si>
  <si>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</si>
  <si>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</si>
  <si>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</si>
  <si>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</si>
  <si>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</si>
  <si>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</si>
  <si>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</si>
  <si>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</si>
  <si>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</si>
  <si>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</si>
  <si>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</si>
  <si>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</si>
  <si>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</si>
  <si>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</si>
  <si>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</si>
  <si>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</si>
  <si>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</si>
  <si>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</si>
  <si>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</si>
  <si>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</si>
  <si>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</si>
  <si>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</si>
  <si>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</si>
  <si>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</si>
  <si>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</si>
  <si>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</si>
  <si>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</si>
  <si>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</si>
  <si>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</si>
  <si>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</si>
  <si>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</si>
  <si>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</si>
  <si>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</si>
  <si>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</si>
  <si>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</si>
  <si>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</si>
  <si>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</si>
  <si>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</si>
  <si>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</si>
  <si>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</si>
  <si>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</si>
  <si>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</si>
  <si>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</si>
  <si>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</si>
  <si>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</si>
  <si>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</si>
  <si>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</si>
  <si>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</si>
  <si>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</si>
  <si>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</si>
  <si>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</si>
  <si>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</si>
  <si>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</si>
  <si>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</si>
  <si>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</si>
  <si>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</si>
  <si>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</si>
  <si>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</si>
  <si>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</si>
  <si>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</si>
  <si>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</si>
  <si>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</si>
  <si>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</si>
  <si>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</si>
  <si>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</si>
  <si>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</si>
  <si>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</si>
  <si>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</si>
  <si>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</si>
  <si>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</si>
  <si>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</si>
  <si>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</si>
  <si>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</si>
  <si>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</si>
  <si>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</si>
  <si>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</si>
  <si>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</si>
  <si>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</si>
  <si>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</si>
  <si>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</si>
  <si>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</si>
  <si>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</si>
  <si>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</si>
  <si>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</si>
  <si>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</si>
  <si>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</si>
  <si>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</si>
  <si>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</si>
  <si>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</si>
  <si>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</si>
  <si>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</si>
  <si>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</si>
  <si>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</si>
  <si>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</si>
  <si>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</si>
  <si>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</si>
  <si>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</si>
  <si>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</si>
  <si>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</si>
  <si>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</si>
  <si>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</si>
  <si>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</si>
  <si>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</si>
  <si>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</si>
  <si>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</si>
  <si>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</si>
  <si>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</si>
  <si>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</si>
  <si>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</si>
  <si>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</si>
  <si>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</si>
  <si>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</si>
  <si>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</si>
  <si>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</si>
  <si>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</si>
  <si>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</si>
  <si>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</si>
  <si>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</si>
  <si>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</si>
  <si>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</si>
  <si>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</si>
  <si>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</si>
  <si>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</si>
  <si>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</si>
  <si>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</si>
  <si>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</si>
  <si>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</si>
  <si>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</si>
  <si>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</si>
  <si>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</si>
  <si>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</si>
  <si>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</si>
  <si>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</si>
  <si>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</si>
  <si>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</si>
  <si>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</si>
  <si>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</si>
  <si>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</si>
  <si>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</si>
  <si>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</si>
  <si>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</si>
  <si>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</si>
  <si>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</si>
  <si>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</si>
  <si>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</si>
  <si>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</si>
  <si>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</si>
  <si>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</si>
  <si>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</si>
  <si>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</si>
  <si>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</si>
  <si>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</si>
  <si>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</si>
  <si>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</si>
  <si>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</si>
  <si>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</si>
  <si>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</si>
  <si>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</si>
  <si>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</si>
  <si>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</si>
  <si>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</si>
  <si>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</si>
  <si>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</si>
  <si>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</si>
  <si>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</si>
  <si>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</si>
  <si>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</si>
  <si>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</si>
  <si>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</si>
  <si>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</si>
  <si>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</si>
  <si>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</si>
  <si>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</si>
  <si>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</si>
  <si>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</si>
  <si>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</si>
  <si>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</si>
  <si>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</si>
  <si>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</si>
  <si>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</si>
  <si>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</si>
  <si>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</si>
  <si>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</si>
  <si>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</si>
  <si>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</si>
  <si>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</si>
  <si>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</si>
  <si>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</si>
  <si>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</si>
  <si>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</si>
  <si>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</si>
  <si>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</si>
  <si>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</si>
  <si>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</si>
  <si>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</si>
  <si>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</si>
  <si>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</si>
  <si>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</si>
  <si>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</si>
  <si>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</si>
  <si>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</si>
  <si>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</si>
  <si>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</si>
  <si>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</si>
  <si>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</si>
  <si>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</si>
  <si>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</si>
  <si>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</si>
  <si>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</si>
  <si>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</si>
  <si>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</si>
  <si>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</si>
  <si>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</si>
  <si>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</si>
  <si>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</si>
  <si>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</si>
  <si>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</si>
  <si>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</si>
  <si>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</si>
  <si>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</si>
  <si>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</si>
  <si>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</si>
  <si>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</si>
  <si>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</si>
  <si>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</si>
  <si>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</si>
  <si>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</si>
  <si>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</si>
  <si>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</si>
  <si>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</si>
  <si>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</si>
  <si>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</si>
  <si>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</si>
  <si>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</si>
  <si>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</si>
  <si>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</si>
  <si>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</si>
  <si>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</si>
  <si>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</si>
  <si>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</si>
  <si>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</si>
  <si>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</si>
  <si>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</si>
  <si>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</si>
  <si>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</si>
  <si>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</si>
  <si>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</si>
  <si>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</si>
  <si>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</si>
  <si>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</si>
  <si>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</si>
  <si>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</si>
  <si>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</si>
  <si>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</si>
  <si>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</si>
  <si>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</si>
  <si>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</si>
  <si>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</si>
  <si>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</si>
  <si>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</si>
  <si>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</si>
  <si>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</si>
  <si>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</si>
  <si>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</si>
  <si>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</si>
  <si>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</si>
  <si>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</si>
  <si>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</si>
  <si>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</si>
  <si>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</si>
  <si>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</si>
  <si>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</si>
  <si>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</si>
  <si>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</si>
  <si>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</si>
  <si>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</si>
  <si>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</si>
  <si>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</si>
  <si>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</si>
  <si>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</si>
  <si>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</si>
  <si>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</si>
  <si>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</si>
  <si>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</si>
  <si>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</si>
  <si>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</si>
  <si>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</si>
  <si>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</si>
  <si>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</si>
  <si>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</si>
  <si>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</si>
  <si>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</si>
  <si>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</si>
  <si>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</si>
  <si>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</si>
  <si>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</si>
  <si>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</si>
  <si>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</si>
  <si>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</si>
  <si>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</si>
  <si>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</si>
  <si>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</si>
  <si>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</si>
  <si>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</si>
  <si>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</si>
  <si>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</si>
  <si>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</si>
  <si>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</si>
  <si>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</si>
  <si>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</si>
  <si>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</si>
  <si>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</si>
  <si>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</si>
  <si>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</si>
  <si>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</si>
  <si>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</si>
  <si>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</si>
  <si>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</si>
  <si>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</si>
  <si>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</si>
  <si>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</si>
  <si>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</si>
  <si>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</si>
  <si>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</si>
  <si>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</si>
  <si>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</si>
  <si>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</si>
  <si>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</si>
  <si>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</si>
  <si>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</si>
  <si>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</si>
  <si>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</si>
  <si>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</si>
  <si>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</si>
  <si>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</si>
  <si>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</si>
  <si>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</si>
  <si>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</si>
  <si>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</si>
  <si>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</si>
  <si>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</si>
  <si>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</si>
  <si>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</si>
  <si>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</si>
  <si>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</si>
  <si>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</si>
  <si>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</si>
  <si>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</si>
  <si>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</si>
  <si>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</si>
  <si>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</si>
  <si>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</si>
  <si>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</si>
  <si>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</si>
  <si>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</si>
  <si>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</si>
  <si>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</si>
  <si>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</si>
  <si>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</si>
  <si>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</si>
  <si>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</si>
  <si>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</si>
  <si>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</si>
  <si>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</si>
  <si>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</si>
  <si>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</si>
  <si>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</si>
  <si>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</si>
  <si>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</si>
  <si>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</si>
  <si>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</si>
  <si>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</si>
  <si>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</si>
  <si>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</si>
  <si>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</si>
  <si>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</si>
  <si>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</si>
  <si>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</si>
  <si>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</si>
  <si>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</si>
  <si>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</si>
  <si>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</si>
  <si>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</si>
  <si>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</si>
  <si>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</si>
  <si>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</si>
  <si>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</si>
  <si>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</si>
  <si>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</si>
  <si>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</si>
  <si>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</si>
  <si>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</si>
  <si>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</si>
  <si>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</si>
  <si>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</si>
  <si>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</si>
  <si>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</si>
  <si>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</si>
  <si>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</si>
  <si>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</si>
  <si>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</si>
  <si>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</si>
  <si>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</si>
  <si>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</si>
  <si>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</si>
  <si>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</si>
  <si>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</si>
  <si>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</si>
  <si>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</si>
  <si>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</si>
  <si>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</si>
  <si>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</si>
  <si>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</si>
  <si>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</si>
  <si>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</si>
  <si>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</si>
  <si>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</si>
  <si>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</si>
  <si>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</si>
  <si>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</si>
  <si>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</si>
  <si>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</si>
  <si>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</si>
  <si>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</si>
  <si>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</si>
  <si>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</si>
  <si>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</si>
  <si>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</si>
  <si>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</si>
  <si>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</si>
  <si>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</si>
  <si>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</si>
  <si>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</si>
  <si>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</si>
  <si>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</si>
  <si>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</si>
  <si>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</si>
  <si>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</si>
  <si>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</si>
  <si>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</si>
  <si>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</si>
  <si>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</si>
  <si>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</si>
  <si>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</si>
  <si>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</si>
  <si>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</si>
  <si>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</si>
  <si>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</si>
  <si>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</si>
  <si>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</si>
  <si>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</si>
  <si>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</si>
  <si>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</si>
  <si>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</si>
  <si>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</si>
  <si>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</si>
  <si>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</si>
  <si>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</si>
  <si>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</si>
  <si>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</si>
  <si>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</si>
  <si>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</si>
  <si>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</si>
  <si>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</si>
  <si>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</si>
  <si>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</si>
  <si>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</si>
  <si>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</si>
  <si>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</si>
  <si>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</si>
  <si>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</si>
  <si>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</si>
  <si>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</si>
  <si>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</si>
  <si>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</si>
  <si>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</si>
  <si>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</si>
  <si>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</si>
  <si>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</si>
  <si>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</si>
  <si>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</si>
  <si>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</si>
  <si>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</si>
  <si>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</si>
  <si>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</si>
  <si>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</si>
  <si>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</si>
  <si>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</si>
  <si>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</si>
  <si>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</si>
  <si>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</si>
  <si>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</si>
  <si>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</si>
  <si>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</si>
  <si>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</si>
  <si>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</si>
  <si>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</si>
  <si>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</si>
  <si>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</si>
  <si>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</si>
  <si>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</si>
  <si>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</si>
  <si>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</si>
  <si>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</si>
  <si>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</si>
  <si>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</si>
  <si>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</si>
  <si>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</si>
  <si>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</si>
  <si>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</si>
  <si>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</si>
  <si>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</si>
  <si>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</si>
  <si>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</si>
  <si>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</si>
  <si>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</si>
  <si>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</si>
  <si>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</si>
  <si>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</si>
  <si>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</si>
  <si>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</si>
  <si>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</si>
  <si>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</si>
  <si>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</si>
  <si>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</si>
  <si>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</si>
  <si>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</si>
  <si>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</si>
  <si>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</si>
  <si>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</si>
  <si>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</si>
  <si>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</si>
  <si>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</si>
  <si>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</si>
  <si>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</si>
  <si>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</si>
  <si>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</si>
  <si>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</si>
  <si>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</si>
  <si>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</si>
  <si>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</si>
  <si>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</si>
  <si>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</si>
  <si>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</si>
  <si>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</si>
  <si>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</si>
  <si>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</si>
  <si>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</si>
  <si>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</si>
  <si>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</si>
  <si>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</si>
  <si>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</si>
  <si>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</si>
  <si>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</si>
  <si>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</si>
  <si>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</si>
  <si>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</si>
  <si>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</si>
  <si>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</si>
  <si>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</si>
  <si>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</si>
  <si>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</si>
  <si>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</si>
  <si>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</si>
  <si>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</si>
  <si>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</si>
  <si>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</si>
  <si>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</si>
  <si>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</si>
  <si>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</si>
  <si>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</si>
  <si>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</si>
  <si>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</si>
  <si>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</si>
  <si>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</si>
  <si>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</si>
  <si>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</si>
  <si>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</si>
  <si>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</si>
  <si>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</si>
  <si>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</si>
  <si>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</si>
  <si>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</si>
  <si>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</si>
  <si>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</si>
  <si>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</si>
  <si>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</si>
  <si>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</si>
  <si>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</si>
  <si>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</si>
  <si>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</si>
  <si>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</si>
  <si>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</si>
  <si>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</si>
  <si>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</si>
  <si>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</si>
  <si>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</si>
  <si>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</si>
  <si>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</si>
  <si>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</si>
  <si>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</si>
  <si>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</si>
  <si>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</si>
  <si>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</si>
  <si>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</si>
  <si>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</si>
  <si>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</si>
  <si>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</si>
  <si>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</si>
  <si>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</si>
  <si>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</si>
  <si>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</si>
  <si>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</si>
  <si>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</si>
  <si>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</si>
  <si>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</si>
  <si>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</si>
  <si>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</si>
  <si>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</si>
  <si>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</si>
  <si>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</si>
  <si>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</si>
  <si>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</si>
  <si>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</si>
  <si>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</si>
  <si>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</si>
  <si>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</si>
  <si>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</si>
  <si>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</si>
  <si>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</si>
  <si>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</si>
  <si>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</si>
  <si>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</si>
  <si>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</si>
  <si>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</si>
  <si>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</si>
  <si>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</si>
  <si>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</si>
  <si>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</si>
  <si>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</si>
  <si>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</si>
  <si>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</si>
  <si>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</si>
  <si>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</si>
  <si>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</si>
  <si>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</si>
  <si>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</si>
  <si>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</si>
  <si>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</si>
  <si>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</si>
  <si>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</si>
  <si>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</si>
  <si>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</si>
  <si>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</si>
  <si>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</si>
  <si>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</si>
  <si>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</si>
  <si>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</si>
  <si>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</si>
  <si>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</si>
  <si>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</si>
  <si>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</si>
  <si>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</si>
  <si>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</si>
  <si>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</si>
  <si>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</si>
  <si>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</si>
  <si>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</si>
  <si>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</si>
  <si>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</si>
  <si>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</si>
  <si>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</si>
  <si>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</si>
  <si>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</si>
  <si>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</si>
  <si>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</si>
  <si>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</si>
  <si>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</si>
  <si>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</si>
  <si>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</si>
  <si>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</si>
  <si>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</si>
  <si>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</si>
  <si>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</si>
  <si>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</si>
  <si>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</si>
  <si>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</si>
  <si>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</si>
  <si>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</si>
  <si>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</si>
  <si>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</si>
  <si>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</si>
  <si>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</si>
  <si>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</si>
  <si>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</si>
  <si>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</si>
  <si>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</si>
  <si>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</si>
  <si>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</si>
  <si>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</si>
  <si>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</si>
  <si>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</si>
  <si>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</si>
  <si>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</si>
  <si>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</si>
  <si>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</si>
  <si>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</si>
  <si>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</si>
  <si>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</si>
  <si>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</si>
  <si>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</si>
  <si>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</si>
  <si>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</si>
  <si>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</si>
  <si>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</si>
  <si>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</si>
  <si>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</si>
  <si>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</si>
  <si>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</si>
  <si>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</si>
  <si>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</si>
  <si>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</si>
  <si>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</si>
  <si>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</si>
  <si>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</si>
  <si>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</si>
  <si>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</si>
  <si>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</si>
  <si>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</si>
  <si>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</si>
  <si>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</si>
  <si>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</si>
  <si>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</si>
  <si>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</si>
  <si>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</si>
  <si>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</si>
  <si>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</si>
  <si>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</si>
  <si>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</si>
  <si>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</si>
  <si>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</si>
  <si>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</si>
  <si>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</si>
  <si>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</si>
  <si>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</si>
  <si>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</si>
  <si>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</si>
  <si>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</si>
  <si>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</si>
  <si>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</si>
  <si>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</si>
  <si>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</si>
  <si>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</si>
  <si>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</si>
  <si>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</si>
  <si>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</si>
  <si>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</si>
  <si>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</si>
  <si>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</si>
  <si>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</si>
  <si>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</si>
  <si>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</si>
  <si>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</si>
  <si>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</si>
  <si>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</si>
  <si>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</si>
  <si>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</si>
  <si>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</si>
  <si>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</si>
  <si>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</si>
  <si>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</si>
  <si>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</si>
  <si>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</si>
  <si>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</si>
  <si>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</si>
  <si>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</si>
  <si>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</si>
  <si>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</si>
  <si>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</si>
  <si>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</si>
  <si>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</si>
  <si>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</si>
  <si>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</si>
  <si>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</si>
  <si>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</si>
  <si>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</si>
  <si>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</si>
  <si>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</si>
  <si>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</si>
  <si>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</si>
  <si>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</si>
  <si>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</si>
  <si>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</si>
  <si>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</si>
  <si>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</si>
  <si>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</si>
  <si>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</si>
  <si>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</si>
  <si>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</si>
  <si>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</si>
  <si>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</si>
  <si>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</si>
  <si>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</si>
  <si>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</si>
  <si>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</si>
  <si>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</si>
  <si>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</si>
  <si>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</si>
  <si>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</si>
  <si>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</si>
  <si>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</si>
  <si>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</si>
  <si>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</si>
  <si>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</si>
  <si>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</si>
  <si>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</si>
  <si>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</si>
  <si>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</si>
  <si>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</si>
  <si>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</si>
  <si>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</si>
  <si>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</si>
  <si>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</si>
  <si>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</si>
  <si>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</si>
  <si>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</si>
  <si>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</si>
  <si>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</si>
  <si>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</si>
  <si>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</si>
  <si>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</si>
  <si>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</si>
  <si>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</si>
  <si>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</si>
  <si>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</si>
  <si>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</si>
  <si>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</si>
  <si>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</si>
  <si>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</si>
  <si>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</si>
  <si>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</si>
  <si>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</si>
  <si>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</si>
  <si>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</si>
  <si>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</si>
  <si>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</si>
  <si>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</si>
  <si>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</si>
  <si>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</si>
  <si>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</si>
  <si>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</si>
  <si>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</si>
  <si>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</si>
  <si>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</si>
  <si>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</si>
  <si>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</si>
  <si>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</si>
  <si>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</si>
  <si>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</si>
  <si>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</si>
  <si>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</si>
  <si>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</si>
  <si>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</si>
  <si>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</si>
  <si>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</si>
  <si>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</si>
  <si>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</si>
  <si>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</si>
  <si>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</si>
  <si>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</si>
  <si>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</si>
  <si>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</si>
  <si>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</si>
  <si>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</si>
  <si>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</si>
  <si>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</si>
  <si>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</si>
  <si>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</si>
  <si>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</si>
  <si>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</si>
  <si>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</si>
  <si>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</si>
  <si>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</si>
  <si>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</si>
  <si>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</si>
  <si>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</si>
  <si>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</si>
  <si>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</si>
  <si>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</si>
  <si>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</si>
  <si>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</si>
  <si>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</si>
  <si>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</si>
  <si>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</si>
  <si>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</si>
  <si>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</si>
  <si>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</si>
  <si>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</si>
  <si>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</si>
  <si>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</si>
  <si>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</si>
  <si>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</si>
  <si>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</si>
  <si>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</si>
  <si>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</si>
  <si>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</si>
  <si>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</si>
  <si>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</si>
  <si>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</si>
  <si>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</si>
  <si>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</si>
  <si>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</si>
  <si>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</si>
  <si>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</si>
  <si>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</si>
  <si>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</si>
  <si>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</si>
  <si>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</si>
  <si>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</si>
  <si>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</si>
  <si>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</si>
  <si>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</si>
  <si>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</si>
  <si>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</si>
  <si>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</si>
  <si>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</si>
  <si>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</si>
  <si>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</si>
  <si>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</si>
  <si>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</si>
  <si>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</si>
  <si>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</si>
  <si>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</si>
  <si>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</si>
  <si>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</si>
  <si>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</si>
  <si>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</si>
  <si>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</si>
  <si>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</si>
  <si>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</si>
  <si>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</si>
  <si>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</si>
  <si>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</si>
  <si>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</si>
  <si>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</si>
  <si>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</si>
  <si>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</si>
  <si>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</si>
  <si>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</si>
  <si>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</si>
  <si>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</si>
  <si>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</si>
  <si>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</si>
  <si>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</si>
  <si>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</si>
  <si>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</si>
  <si>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</si>
  <si>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</si>
  <si>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</si>
  <si>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</si>
  <si>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</si>
  <si>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</si>
  <si>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</si>
  <si>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</si>
  <si>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</si>
  <si>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</si>
  <si>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</si>
  <si>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</si>
  <si>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</si>
  <si>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</si>
  <si>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</si>
  <si>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</si>
  <si>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</si>
  <si>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</si>
  <si>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</si>
  <si>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</si>
  <si>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</si>
  <si>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</si>
  <si>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</si>
  <si>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</si>
  <si>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</si>
  <si>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</si>
  <si>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</si>
  <si>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</si>
  <si>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</si>
  <si>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</si>
  <si>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</si>
  <si>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</si>
  <si>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</si>
  <si>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</si>
  <si>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</si>
  <si>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</si>
  <si>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</si>
  <si>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</si>
  <si>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</si>
  <si>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</si>
  <si>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</si>
  <si>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</si>
  <si>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</si>
  <si>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</si>
  <si>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</si>
  <si>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</si>
  <si>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</si>
  <si>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</si>
  <si>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</si>
  <si>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</si>
  <si>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</si>
  <si>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</si>
  <si>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</si>
  <si>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</si>
  <si>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</si>
  <si>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</si>
  <si>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</si>
  <si>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</si>
  <si>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</si>
  <si>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</si>
  <si>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</si>
  <si>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</si>
  <si>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</si>
  <si>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</si>
  <si>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</si>
  <si>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</si>
  <si>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</si>
  <si>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</si>
  <si>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</si>
  <si>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</si>
  <si>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</si>
  <si>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</si>
  <si>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</si>
  <si>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</si>
  <si>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</si>
  <si>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</si>
  <si>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</si>
  <si>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</si>
  <si>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</si>
  <si>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</si>
  <si>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</si>
  <si>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</si>
  <si>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</si>
  <si>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</si>
  <si>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</si>
  <si>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</si>
  <si>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</si>
  <si>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</si>
  <si>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</si>
  <si>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</si>
  <si>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</si>
  <si>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</si>
  <si>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</si>
  <si>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</si>
  <si>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</si>
  <si>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</si>
  <si>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</si>
  <si>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</si>
  <si>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</si>
  <si>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</si>
  <si>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</si>
  <si>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</si>
  <si>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</si>
  <si>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</si>
  <si>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</si>
  <si>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</si>
  <si>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</si>
  <si>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</si>
  <si>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</si>
  <si>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</si>
  <si>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</si>
  <si>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</si>
  <si>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</si>
  <si>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</si>
  <si>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</si>
  <si>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</si>
  <si>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</si>
  <si>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</si>
  <si>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</si>
  <si>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</si>
  <si>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</si>
  <si>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</si>
  <si>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</si>
  <si>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</si>
  <si>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</si>
  <si>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</si>
  <si>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</si>
  <si>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</si>
  <si>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</si>
  <si>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</si>
  <si>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</si>
  <si>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</si>
  <si>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</si>
  <si>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</si>
  <si>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</si>
  <si>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</si>
  <si>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</si>
  <si>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</si>
  <si>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</si>
  <si>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</si>
  <si>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</si>
  <si>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</si>
  <si>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</si>
  <si>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</si>
  <si>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</si>
  <si>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</si>
  <si>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</si>
  <si>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</si>
  <si>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</si>
  <si>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</si>
  <si>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</si>
  <si>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</si>
  <si>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</si>
  <si>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</si>
  <si>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</si>
  <si>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</si>
  <si>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</si>
  <si>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</si>
  <si>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</si>
  <si>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</si>
  <si>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</si>
  <si>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</si>
  <si>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</si>
  <si>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</si>
  <si>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</si>
  <si>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</si>
  <si>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</si>
  <si>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</si>
  <si>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</si>
  <si>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</si>
  <si>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</si>
  <si>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</si>
  <si>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</si>
  <si>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</si>
  <si>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</si>
  <si>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</si>
  <si>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</si>
  <si>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</si>
  <si>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</si>
  <si>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</si>
  <si>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</si>
  <si>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</si>
  <si>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</si>
  <si>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</si>
  <si>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</si>
  <si>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</si>
  <si>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</si>
  <si>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</si>
  <si>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</si>
  <si>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</si>
  <si>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</si>
  <si>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</si>
  <si>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</si>
  <si>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</si>
  <si>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</si>
  <si>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</si>
  <si>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</si>
  <si>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</si>
  <si>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</si>
  <si>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</si>
  <si>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</si>
  <si>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</si>
  <si>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</si>
  <si>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</si>
  <si>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</si>
  <si>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</si>
  <si>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</si>
  <si>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</si>
  <si>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</si>
  <si>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</si>
  <si>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</si>
  <si>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</si>
  <si>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</si>
  <si>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</si>
  <si>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</si>
  <si>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</si>
  <si>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</si>
  <si>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</si>
  <si>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</si>
  <si>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</si>
  <si>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</si>
  <si>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</si>
  <si>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</si>
  <si>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</si>
  <si>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</si>
  <si>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</si>
  <si>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</si>
  <si>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</si>
  <si>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</si>
  <si>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</si>
  <si>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</si>
  <si>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</si>
  <si>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</si>
  <si>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</si>
  <si>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</si>
  <si>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</si>
  <si>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</si>
  <si>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</si>
  <si>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</si>
  <si>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</si>
  <si>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</si>
  <si>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</si>
  <si>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</si>
  <si>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</si>
  <si>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</si>
  <si>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</si>
  <si>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</si>
  <si>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</si>
  <si>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</si>
  <si>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</si>
  <si>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</si>
  <si>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</si>
  <si>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</si>
  <si>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</si>
  <si>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</si>
  <si>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</si>
  <si>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</si>
  <si>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</si>
  <si>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</si>
  <si>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</si>
  <si>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</si>
  <si>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</si>
  <si>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</si>
  <si>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</si>
  <si>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</si>
  <si>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</si>
  <si>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</si>
  <si>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</si>
  <si>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</si>
  <si>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</si>
  <si>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</si>
  <si>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</si>
  <si>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</si>
  <si>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</si>
  <si>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</si>
  <si>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</si>
  <si>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</si>
  <si>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</si>
  <si>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</si>
  <si>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</si>
  <si>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</si>
  <si>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</si>
  <si>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</si>
  <si>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</si>
  <si>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</si>
  <si>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</si>
  <si>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</si>
  <si>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</si>
  <si>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</si>
  <si>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</si>
  <si>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</si>
  <si>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</si>
  <si>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</si>
  <si>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</si>
  <si>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</si>
  <si>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</si>
  <si>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</si>
  <si>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</si>
  <si>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</si>
  <si>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</si>
  <si>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</si>
  <si>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</si>
  <si>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</si>
  <si>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</si>
  <si>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</si>
  <si>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</si>
  <si>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</si>
  <si>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</si>
  <si>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</si>
  <si>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</si>
  <si>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</si>
  <si>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</si>
  <si>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</si>
  <si>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</si>
  <si>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</si>
  <si>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</si>
  <si>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</si>
  <si>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</si>
  <si>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</si>
  <si>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</si>
  <si>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</si>
  <si>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</si>
  <si>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</si>
  <si>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</si>
  <si>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</si>
  <si>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</si>
  <si>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</si>
  <si>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</si>
  <si>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</si>
  <si>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</si>
  <si>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</si>
  <si>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</si>
  <si>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</si>
  <si>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</si>
  <si>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</si>
  <si>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</si>
  <si>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</si>
  <si>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</si>
  <si>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</si>
  <si>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</si>
  <si>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</si>
  <si>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</si>
  <si>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</si>
  <si>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</si>
  <si>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</si>
  <si>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</si>
  <si>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</si>
  <si>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</si>
  <si>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</si>
  <si>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</si>
  <si>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</si>
  <si>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</si>
  <si>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</si>
  <si>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</si>
  <si>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</si>
  <si>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</si>
  <si>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</si>
  <si>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</si>
  <si>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</si>
  <si>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</si>
  <si>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</si>
  <si>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</si>
  <si>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</si>
  <si>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</si>
  <si>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</si>
  <si>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</si>
  <si>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</si>
  <si>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</si>
  <si>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</si>
  <si>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</si>
  <si>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</si>
  <si>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</si>
  <si>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</si>
  <si>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</si>
  <si>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</si>
  <si>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</si>
  <si>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</si>
  <si>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</si>
  <si>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</si>
  <si>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</si>
  <si>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</si>
  <si>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</si>
  <si>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</si>
  <si>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</si>
  <si>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</si>
  <si>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</si>
  <si>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</si>
  <si>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</si>
  <si>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</si>
  <si>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</si>
  <si>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</si>
  <si>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</si>
  <si>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</si>
  <si>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</si>
  <si>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</si>
  <si>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</si>
  <si>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</si>
  <si>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</si>
  <si>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</si>
  <si>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</si>
  <si>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</si>
  <si>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</si>
  <si>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</si>
  <si>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</si>
  <si>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</si>
  <si>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</si>
  <si>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</si>
  <si>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</si>
  <si>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</si>
  <si>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</si>
  <si>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</si>
  <si>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</si>
  <si>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</si>
  <si>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</si>
  <si>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</si>
  <si>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</si>
  <si>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</si>
  <si>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</si>
  <si>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</si>
  <si>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</si>
  <si>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</si>
  <si>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</si>
  <si>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</si>
  <si>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</si>
  <si>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</si>
  <si>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</si>
  <si>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</si>
  <si>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</si>
  <si>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</si>
  <si>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</si>
  <si>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</si>
  <si>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</si>
  <si>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</si>
  <si>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</si>
  <si>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</si>
  <si>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</si>
  <si>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</si>
  <si>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</si>
  <si>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</si>
  <si>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</si>
  <si>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</si>
  <si>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</si>
  <si>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</si>
  <si>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</si>
  <si>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</si>
  <si>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</si>
  <si>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</si>
  <si>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</si>
  <si>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</si>
  <si>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</si>
  <si>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</si>
  <si>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</si>
  <si>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</si>
  <si>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</si>
  <si>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</si>
  <si>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</si>
  <si>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</si>
  <si>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</si>
  <si>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</si>
  <si>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</si>
  <si>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</si>
  <si>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</si>
  <si>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</si>
  <si>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</si>
  <si>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</si>
  <si>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</si>
  <si>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</si>
  <si>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</si>
  <si>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</si>
  <si>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</si>
  <si>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</si>
  <si>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</si>
  <si>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</si>
  <si>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</si>
  <si>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</si>
  <si>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</si>
  <si>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</si>
  <si>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</si>
  <si>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</si>
  <si>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</si>
  <si>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</si>
  <si>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</si>
  <si>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</si>
  <si>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</si>
  <si>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</si>
  <si>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</si>
  <si>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</si>
  <si>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</si>
  <si>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</si>
  <si>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</si>
  <si>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</si>
  <si>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</si>
  <si>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</si>
  <si>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</si>
  <si>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</si>
  <si>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</si>
  <si>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</si>
  <si>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</si>
  <si>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</si>
  <si>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</si>
  <si>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</si>
  <si>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</si>
  <si>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</si>
  <si>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</si>
  <si>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</si>
  <si>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</si>
  <si>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</si>
  <si>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</si>
  <si>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</si>
  <si>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</si>
  <si>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</si>
  <si>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</si>
  <si>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</si>
  <si>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</si>
  <si>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</si>
  <si>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</si>
  <si>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</si>
  <si>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</si>
  <si>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</si>
  <si>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</si>
  <si>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</si>
  <si>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</si>
  <si>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</si>
  <si>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</si>
  <si>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</si>
  <si>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</si>
  <si>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</si>
  <si>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</si>
  <si>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</si>
  <si>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</si>
  <si>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</si>
  <si>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</si>
  <si>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</si>
  <si>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</si>
  <si>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</si>
  <si>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</si>
  <si>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</si>
  <si>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</si>
  <si>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</si>
  <si>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</si>
  <si>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</si>
  <si>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</si>
  <si>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</si>
  <si>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</si>
  <si>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</si>
  <si>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</si>
  <si>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</si>
  <si>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</si>
  <si>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</si>
  <si>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</si>
  <si>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</si>
  <si>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</si>
  <si>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</si>
  <si>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</si>
  <si>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</si>
  <si>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</si>
  <si>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</si>
  <si>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</si>
  <si>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</si>
  <si>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</si>
  <si>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</si>
  <si>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</si>
  <si>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</si>
  <si>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</si>
  <si>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</si>
  <si>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</si>
  <si>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</si>
  <si>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</si>
  <si>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</si>
  <si>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</si>
  <si>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</si>
  <si>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</si>
  <si>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</si>
  <si>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</si>
  <si>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</si>
  <si>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</si>
  <si>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</si>
  <si>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</si>
  <si>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</si>
  <si>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</si>
  <si>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</si>
  <si>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</si>
  <si>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</si>
  <si>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</si>
  <si>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</si>
  <si>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</si>
  <si>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</si>
  <si>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</si>
  <si>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</si>
  <si>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</si>
  <si>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</si>
  <si>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</si>
  <si>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</si>
  <si>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</si>
  <si>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</si>
  <si>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</si>
  <si>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</si>
  <si>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</si>
  <si>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</si>
  <si>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</si>
  <si>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</si>
  <si>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</si>
  <si>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</si>
  <si>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</si>
  <si>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</si>
  <si>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</si>
  <si>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</si>
  <si>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</si>
  <si>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</si>
  <si>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</si>
  <si>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</si>
  <si>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</si>
  <si>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</si>
  <si>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</si>
  <si>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</si>
  <si>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</si>
  <si>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</si>
  <si>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</si>
  <si>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</si>
  <si>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</si>
  <si>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</si>
  <si>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</si>
  <si>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</si>
  <si>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</si>
  <si>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</si>
  <si>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</si>
  <si>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</si>
  <si>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</si>
  <si>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</si>
  <si>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</si>
  <si>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</si>
  <si>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</si>
  <si>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</si>
  <si>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</si>
  <si>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</si>
  <si>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</si>
  <si>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</si>
  <si>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</si>
  <si>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</si>
  <si>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</si>
  <si>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</si>
  <si>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</si>
  <si>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</si>
  <si>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</si>
  <si>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</si>
  <si>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</si>
  <si>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</si>
  <si>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</si>
  <si>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</si>
  <si>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</si>
  <si>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</si>
  <si>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</si>
  <si>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</si>
  <si>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</si>
  <si>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</si>
  <si>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</si>
  <si>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</si>
  <si>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</si>
  <si>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</si>
  <si>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</si>
  <si>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</si>
  <si>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</si>
  <si>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</si>
  <si>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</si>
  <si>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</si>
  <si>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</si>
  <si>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</si>
  <si>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</si>
  <si>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</si>
  <si>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</si>
  <si>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</si>
  <si>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</si>
  <si>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</si>
  <si>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</si>
  <si>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</si>
  <si>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</si>
  <si>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</si>
  <si>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</si>
  <si>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</si>
  <si>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</si>
  <si>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</si>
  <si>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</si>
  <si>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</si>
  <si>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</si>
  <si>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</si>
  <si>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</si>
  <si>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</si>
  <si>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</si>
  <si>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</si>
  <si>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</si>
  <si>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</si>
  <si>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</si>
  <si>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</si>
  <si>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</si>
  <si>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</si>
  <si>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</si>
  <si>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</si>
  <si>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</si>
  <si>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</si>
  <si>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</si>
  <si>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</si>
  <si>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</si>
  <si>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</si>
  <si>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</si>
  <si>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</si>
  <si>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</si>
  <si>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</si>
  <si>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</si>
  <si>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</si>
  <si>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</si>
  <si>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</si>
  <si>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</si>
  <si>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</si>
  <si>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</si>
  <si>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</si>
  <si>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</si>
  <si>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</si>
  <si>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</si>
  <si>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</si>
  <si>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</si>
  <si>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</si>
  <si>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</si>
  <si>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</si>
  <si>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</si>
  <si>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</si>
  <si>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</si>
  <si>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</si>
  <si>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</si>
  <si>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</si>
  <si>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</si>
  <si>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</si>
  <si>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</si>
  <si>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</si>
  <si>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</si>
  <si>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</si>
  <si>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</si>
  <si>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</si>
  <si>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</si>
  <si>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</si>
  <si>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</si>
  <si>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</si>
  <si>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</si>
  <si>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</si>
  <si>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</si>
  <si>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</si>
  <si>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</si>
  <si>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</si>
  <si>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</si>
  <si>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</si>
  <si>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</si>
  <si>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</si>
  <si>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</si>
  <si>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</si>
  <si>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</si>
  <si>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</si>
  <si>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</si>
  <si>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</si>
  <si>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</si>
  <si>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</si>
  <si>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</si>
  <si>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</si>
  <si>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</si>
  <si>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</si>
  <si>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</si>
  <si>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</si>
  <si>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</si>
  <si>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</si>
  <si>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</si>
  <si>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</si>
  <si>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</si>
  <si>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</si>
  <si>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</si>
  <si>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</si>
  <si>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</si>
  <si>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</si>
  <si>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</si>
  <si>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</si>
  <si>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</si>
  <si>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</si>
  <si>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</si>
  <si>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</si>
  <si>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</si>
  <si>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</si>
  <si>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</si>
  <si>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</si>
  <si>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</si>
  <si>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</si>
  <si>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</si>
  <si>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</si>
  <si>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</si>
  <si>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</si>
  <si>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</si>
  <si>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</si>
  <si>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</si>
  <si>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</si>
  <si>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</si>
  <si>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</si>
  <si>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</si>
  <si>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</si>
  <si>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</si>
  <si>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</si>
  <si>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</si>
  <si>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</si>
  <si>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</si>
  <si>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</si>
  <si>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</si>
  <si>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</si>
  <si>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</si>
  <si>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</si>
  <si>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</si>
  <si>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</si>
  <si>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</si>
  <si>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</si>
  <si>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</si>
  <si>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</si>
  <si>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</si>
  <si>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</si>
  <si>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</si>
  <si>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</si>
  <si>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</si>
  <si>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</si>
  <si>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</si>
  <si>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</si>
  <si>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</si>
  <si>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</si>
  <si>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</si>
  <si>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</si>
  <si>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</si>
  <si>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</si>
  <si>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</si>
  <si>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</si>
  <si>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</si>
  <si>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</si>
  <si>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</si>
  <si>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</si>
  <si>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</si>
  <si>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</si>
  <si>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</si>
  <si>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</si>
  <si>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</si>
  <si>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</si>
  <si>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</si>
  <si>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</si>
  <si>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</si>
  <si>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</si>
  <si>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</si>
  <si>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</si>
  <si>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</si>
  <si>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</si>
  <si>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</si>
  <si>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</si>
  <si>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</si>
  <si>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</si>
  <si>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</si>
  <si>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</si>
  <si>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</si>
  <si>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</si>
  <si>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</si>
  <si>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</si>
  <si>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</si>
  <si>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</si>
  <si>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</si>
  <si>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</si>
  <si>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</si>
  <si>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</si>
  <si>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</si>
  <si>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</si>
  <si>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</si>
  <si>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</si>
  <si>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</si>
  <si>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</si>
  <si>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</si>
  <si>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</si>
  <si>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</si>
  <si>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</si>
  <si>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</si>
  <si>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</si>
  <si>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</si>
  <si>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</si>
  <si>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</si>
  <si>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</si>
  <si>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</si>
  <si>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</si>
  <si>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</si>
  <si>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</si>
  <si>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</si>
  <si>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</si>
  <si>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</si>
  <si>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</si>
  <si>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</si>
  <si>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</si>
  <si>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</si>
  <si>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</si>
  <si>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</si>
  <si>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</si>
  <si>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</si>
  <si>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</si>
  <si>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</si>
  <si>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</si>
  <si>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</si>
  <si>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</si>
  <si>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</si>
  <si>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</si>
  <si>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</si>
  <si>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</si>
  <si>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</si>
  <si>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</si>
  <si>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</si>
  <si>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</si>
  <si>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</si>
  <si>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</si>
  <si>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</si>
  <si>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</si>
  <si>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</si>
  <si>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</si>
  <si>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</si>
  <si>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</si>
  <si>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</si>
  <si>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</si>
  <si>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</si>
  <si>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</si>
  <si>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</si>
  <si>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</si>
  <si>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</si>
  <si>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</si>
  <si>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</si>
  <si>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</si>
  <si>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</si>
  <si>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</si>
  <si>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</si>
  <si>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</si>
  <si>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</si>
  <si>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</si>
  <si>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</si>
  <si>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</si>
  <si>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</si>
  <si>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</si>
  <si>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</si>
  <si>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</si>
  <si>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</si>
  <si>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</si>
  <si>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</si>
  <si>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</si>
  <si>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</si>
  <si>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</si>
  <si>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</si>
  <si>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</si>
  <si>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</si>
  <si>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</si>
  <si>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</si>
  <si>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</si>
  <si>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</si>
  <si>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</si>
  <si>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</si>
  <si>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</si>
  <si>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</si>
  <si>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</si>
  <si>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</si>
  <si>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</si>
  <si>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</si>
  <si>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</si>
  <si>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</si>
  <si>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</si>
  <si>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</si>
  <si>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</si>
  <si>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</si>
  <si>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</si>
  <si>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</si>
  <si>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</si>
  <si>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</si>
  <si>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</si>
  <si>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</si>
  <si>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</si>
  <si>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</si>
  <si>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</si>
  <si>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</si>
  <si>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</si>
  <si>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</si>
  <si>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</si>
  <si>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</si>
  <si>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</si>
  <si>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</si>
  <si>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</si>
  <si>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</si>
  <si>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</si>
  <si>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</si>
  <si>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</si>
  <si>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</si>
  <si>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</si>
  <si>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</si>
  <si>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</si>
  <si>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</si>
  <si>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</si>
  <si>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</si>
  <si>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</si>
  <si>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</si>
  <si>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</si>
  <si>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</si>
  <si>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</si>
  <si>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</si>
  <si>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</si>
  <si>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</si>
  <si>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</si>
  <si>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</si>
  <si>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</si>
  <si>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</si>
  <si>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</si>
  <si>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</si>
  <si>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</si>
  <si>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</si>
  <si>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</si>
  <si>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</si>
  <si>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</si>
  <si>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</si>
  <si>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</si>
  <si>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</si>
  <si>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</si>
  <si>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</si>
  <si>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</si>
  <si>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</si>
  <si>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</si>
  <si>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</si>
  <si>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</si>
  <si>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</si>
  <si>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</si>
  <si>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</si>
  <si>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</si>
  <si>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</si>
  <si>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</si>
  <si>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</si>
  <si>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</si>
  <si>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</si>
  <si>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</si>
  <si>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</si>
  <si>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</si>
  <si>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</si>
  <si>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</si>
  <si>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</si>
  <si>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</si>
  <si>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</si>
  <si>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</si>
  <si>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</si>
  <si>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</si>
  <si>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</si>
  <si>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</si>
  <si>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</si>
  <si>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</si>
  <si>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</si>
  <si>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</si>
  <si>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</si>
  <si>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</si>
  <si>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</si>
  <si>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</si>
  <si>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</si>
  <si>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</si>
  <si>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</si>
  <si>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</si>
  <si>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</si>
  <si>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</si>
  <si>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</si>
  <si>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</si>
  <si>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</si>
  <si>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</si>
  <si>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</si>
  <si>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</si>
  <si>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</si>
  <si>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</si>
  <si>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</si>
  <si>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</si>
  <si>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</si>
  <si>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</si>
  <si>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</si>
  <si>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</si>
  <si>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</si>
  <si>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</si>
  <si>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</si>
  <si>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</si>
  <si>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</si>
  <si>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</si>
  <si>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</si>
  <si>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</si>
  <si>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</si>
  <si>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</si>
  <si>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</si>
  <si>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</si>
  <si>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</si>
  <si>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</si>
  <si>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</si>
  <si>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</si>
  <si>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</si>
  <si>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</si>
  <si>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</si>
  <si>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</si>
  <si>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</si>
  <si>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</si>
  <si>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</si>
  <si>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</si>
  <si>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</si>
  <si>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</si>
  <si>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</si>
  <si>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</si>
  <si>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</si>
  <si>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</si>
  <si>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</si>
  <si>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</si>
  <si>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</si>
  <si>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</si>
  <si>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</si>
  <si>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</si>
  <si>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</si>
  <si>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</si>
  <si>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</si>
  <si>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</si>
  <si>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</si>
  <si>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</si>
  <si>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</si>
  <si>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</si>
  <si>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</si>
  <si>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</si>
  <si>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</si>
  <si>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</si>
  <si>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</si>
  <si>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</si>
  <si>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</si>
  <si>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</si>
  <si>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</si>
  <si>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</si>
  <si>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</si>
  <si>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</si>
  <si>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</si>
  <si>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</si>
  <si>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</si>
  <si>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</si>
  <si>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</si>
  <si>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</si>
  <si>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</si>
  <si>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</si>
  <si>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</si>
  <si>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</si>
  <si>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</si>
  <si>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</si>
  <si>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</si>
  <si>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</si>
  <si>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</si>
  <si>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</si>
  <si>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</si>
  <si>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</si>
  <si>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</si>
  <si>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</si>
  <si>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</si>
  <si>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</si>
  <si>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</si>
  <si>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</si>
  <si>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</si>
  <si>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</si>
  <si>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</si>
  <si>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</si>
  <si>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</si>
  <si>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</si>
  <si>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</si>
  <si>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</si>
  <si>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</si>
  <si>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</si>
  <si>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</si>
  <si>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</si>
  <si>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</si>
  <si>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</si>
  <si>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</si>
  <si>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</si>
  <si>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</si>
  <si>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</si>
  <si>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</si>
  <si>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</si>
  <si>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</si>
  <si>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</si>
  <si>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</si>
  <si>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</si>
  <si>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</si>
  <si>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</si>
  <si>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</si>
  <si>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</si>
  <si>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</si>
  <si>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</si>
  <si>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</si>
  <si>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</si>
  <si>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</si>
  <si>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</si>
  <si>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</si>
  <si>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</si>
  <si>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</si>
  <si>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</si>
  <si>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</si>
  <si>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</si>
  <si>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</si>
  <si>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</si>
  <si>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</si>
  <si>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</si>
  <si>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</si>
  <si>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</si>
  <si>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</si>
  <si>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</si>
  <si>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</si>
  <si>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</si>
  <si>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</si>
  <si>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</si>
  <si>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</si>
  <si>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</si>
  <si>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</si>
  <si>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</si>
  <si>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</si>
  <si>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</si>
  <si>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</si>
  <si>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</si>
  <si>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</si>
  <si>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</si>
  <si>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</si>
  <si>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</si>
  <si>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</si>
  <si>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</si>
  <si>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</si>
  <si>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</si>
  <si>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</si>
  <si>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</si>
  <si>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</si>
  <si>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</si>
  <si>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</si>
  <si>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</si>
  <si>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</si>
  <si>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</si>
  <si>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</si>
  <si>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</si>
  <si>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</si>
  <si>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</si>
  <si>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</si>
  <si>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</si>
  <si>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</si>
  <si>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</si>
  <si>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</si>
  <si>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</si>
  <si>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</si>
  <si>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</si>
  <si>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</si>
  <si>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</si>
  <si>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</si>
  <si>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</si>
  <si>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</si>
  <si>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</si>
  <si>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</si>
  <si>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</si>
  <si>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</si>
  <si>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</si>
  <si>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</si>
  <si>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</si>
  <si>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</si>
  <si>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</si>
  <si>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</si>
  <si>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</si>
  <si>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</si>
  <si>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</si>
  <si>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</si>
  <si>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</si>
  <si>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</si>
  <si>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</si>
  <si>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</si>
  <si>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</si>
  <si>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</si>
  <si>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</si>
  <si>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</si>
  <si>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</si>
  <si>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</si>
  <si>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</si>
  <si>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</si>
  <si>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</si>
  <si>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</si>
  <si>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</si>
  <si>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</si>
  <si>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</si>
  <si>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</si>
  <si>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</si>
  <si>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</si>
  <si>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</si>
  <si>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</si>
  <si>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</si>
  <si>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</si>
  <si>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</si>
  <si>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</si>
  <si>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</si>
  <si>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</si>
  <si>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</si>
  <si>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</si>
  <si>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</si>
  <si>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</si>
  <si>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</si>
  <si>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</si>
  <si>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</si>
  <si>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</si>
  <si>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</si>
  <si>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</si>
  <si>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</si>
  <si>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</si>
  <si>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</si>
  <si>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</si>
  <si>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</si>
  <si>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</si>
  <si>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</si>
  <si>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</si>
  <si>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</si>
  <si>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</si>
  <si>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</si>
  <si>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</si>
  <si>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</si>
  <si>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</si>
  <si>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</si>
  <si>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</si>
  <si>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</si>
  <si>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</si>
  <si>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</si>
  <si>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</si>
  <si>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</si>
  <si>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</si>
  <si>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</si>
  <si>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</si>
  <si>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</si>
  <si>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</si>
  <si>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</si>
  <si>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</si>
  <si>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</si>
  <si>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</si>
  <si>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</si>
  <si>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</si>
  <si>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</si>
  <si>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</si>
  <si>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</si>
  <si>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</si>
  <si>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</si>
  <si>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</si>
  <si>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</si>
  <si>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</si>
  <si>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</si>
  <si>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</si>
  <si>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</si>
  <si>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</si>
  <si>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</si>
  <si>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</si>
  <si>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</si>
  <si>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</si>
  <si>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</si>
  <si>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</si>
  <si>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</si>
  <si>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</si>
  <si>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</si>
  <si>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</si>
  <si>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</si>
  <si>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</si>
  <si>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</si>
  <si>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</si>
  <si>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</si>
  <si>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</si>
  <si>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</si>
  <si>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</si>
  <si>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</si>
  <si>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</si>
  <si>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</si>
  <si>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</si>
  <si>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</si>
  <si>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</si>
  <si>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</si>
  <si>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</si>
  <si>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</si>
  <si>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</si>
  <si>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</si>
  <si>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</si>
  <si>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</si>
  <si>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</si>
  <si>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</si>
  <si>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</si>
  <si>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</si>
  <si>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</si>
  <si>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</si>
  <si>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</si>
  <si>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</si>
  <si>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</si>
  <si>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</si>
  <si>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</si>
  <si>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</si>
  <si>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</si>
  <si>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</si>
  <si>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</si>
  <si>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</si>
  <si>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</si>
  <si>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</si>
  <si>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</si>
  <si>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</si>
  <si>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</si>
  <si>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</si>
  <si>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</si>
  <si>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</si>
  <si>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</si>
  <si>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</si>
  <si>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</si>
  <si>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</si>
  <si>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</si>
  <si>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</si>
  <si>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</si>
  <si>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</si>
  <si>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</si>
  <si>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</si>
  <si>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</si>
  <si>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</si>
  <si>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</si>
  <si>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</si>
  <si>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</si>
  <si>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</si>
  <si>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</si>
  <si>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</si>
  <si>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</si>
  <si>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</si>
  <si>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</si>
  <si>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</si>
  <si>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</si>
  <si>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</si>
  <si>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</si>
  <si>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</si>
  <si>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</si>
  <si>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</si>
  <si>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</si>
  <si>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</si>
  <si>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</si>
  <si>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</si>
  <si>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</si>
  <si>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</si>
  <si>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</si>
  <si>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</si>
  <si>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</si>
  <si>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</si>
  <si>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</si>
  <si>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</si>
  <si>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</si>
  <si>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</si>
  <si>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</si>
  <si>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</si>
  <si>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</si>
  <si>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</si>
  <si>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</si>
  <si>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</si>
  <si>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</si>
  <si>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</si>
  <si>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</si>
  <si>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</si>
  <si>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</si>
  <si>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</si>
  <si>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</si>
  <si>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</si>
  <si>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</si>
  <si>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</si>
  <si>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</si>
  <si>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</si>
  <si>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</si>
  <si>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</si>
  <si>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</si>
  <si>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</si>
  <si>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</si>
  <si>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</si>
  <si>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</si>
  <si>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</si>
  <si>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</si>
  <si>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</si>
  <si>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</si>
  <si>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</si>
  <si>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</si>
  <si>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</si>
  <si>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</si>
  <si>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</si>
  <si>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</si>
  <si>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</si>
  <si>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</si>
  <si>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</si>
  <si>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</si>
  <si>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</si>
  <si>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</si>
  <si>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</si>
  <si>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</si>
  <si>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</si>
  <si>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</si>
  <si>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</si>
  <si>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</si>
  <si>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</si>
  <si>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</si>
  <si>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</si>
  <si>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</si>
  <si>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</si>
  <si>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</si>
  <si>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</si>
  <si>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</si>
  <si>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</si>
  <si>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</si>
  <si>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</si>
  <si>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</si>
  <si>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</si>
  <si>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</si>
  <si>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</si>
  <si>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</si>
  <si>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</si>
  <si>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</si>
  <si>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</si>
  <si>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</si>
  <si>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</si>
  <si>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</si>
  <si>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</si>
  <si>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</si>
  <si>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</si>
  <si>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</si>
  <si>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</si>
  <si>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</si>
  <si>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</si>
  <si>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</si>
  <si>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</si>
  <si>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</si>
  <si>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</si>
  <si>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</si>
  <si>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</si>
  <si>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</si>
  <si>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</si>
  <si>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</si>
  <si>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</si>
  <si>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</si>
  <si>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</si>
  <si>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</si>
  <si>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</si>
  <si>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</si>
  <si>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</si>
  <si>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</si>
  <si>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</si>
  <si>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</si>
  <si>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</si>
  <si>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</si>
  <si>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</si>
  <si>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</si>
  <si>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</si>
  <si>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</si>
  <si>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</si>
  <si>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</si>
  <si>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</si>
  <si>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</si>
  <si>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</si>
  <si>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</si>
  <si>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</si>
  <si>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</si>
  <si>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</si>
  <si>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</si>
  <si>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</si>
  <si>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</si>
  <si>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</si>
  <si>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</si>
  <si>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</si>
  <si>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</si>
  <si>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</si>
  <si>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</si>
  <si>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</si>
  <si>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</si>
  <si>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</si>
  <si>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</si>
  <si>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</si>
  <si>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</si>
  <si>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</si>
  <si>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</si>
  <si>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</si>
  <si>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</si>
  <si>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</si>
  <si>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</si>
  <si>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</si>
  <si>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</si>
  <si>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</si>
  <si>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</si>
  <si>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</si>
  <si>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</si>
  <si>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</si>
  <si>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</si>
  <si>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</si>
  <si>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</si>
  <si>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</si>
  <si>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</si>
  <si>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</si>
  <si>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</si>
  <si>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</si>
  <si>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</si>
  <si>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</si>
  <si>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</si>
  <si>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</si>
  <si>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</si>
  <si>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</si>
  <si>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</si>
  <si>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</si>
  <si>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</si>
  <si>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</si>
  <si>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</si>
  <si>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</si>
  <si>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</si>
  <si>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</si>
  <si>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</si>
  <si>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</si>
  <si>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</si>
  <si>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</si>
  <si>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</si>
  <si>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</si>
  <si>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</si>
  <si>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</si>
  <si>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</si>
  <si>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</si>
  <si>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</si>
  <si>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</si>
  <si>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</si>
  <si>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</si>
  <si>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</si>
  <si>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</si>
  <si>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</si>
  <si>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</si>
  <si>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</si>
  <si>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</si>
  <si>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</si>
  <si>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</si>
  <si>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</si>
  <si>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</si>
  <si>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</si>
  <si>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</si>
  <si>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</si>
  <si>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</si>
  <si>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</si>
  <si>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</si>
  <si>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</si>
  <si>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</si>
  <si>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</si>
  <si>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</si>
  <si>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</si>
  <si>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</si>
  <si>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</si>
  <si>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</si>
  <si>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</si>
  <si>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</si>
  <si>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</si>
  <si>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</si>
  <si>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</si>
  <si>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</si>
  <si>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</si>
  <si>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</si>
  <si>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</si>
  <si>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</si>
  <si>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</si>
  <si>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</si>
  <si>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</si>
  <si>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</si>
  <si>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</si>
  <si>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</si>
  <si>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</si>
  <si>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</si>
  <si>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</si>
  <si>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</si>
  <si>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</si>
  <si>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</si>
  <si>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</si>
  <si>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</si>
  <si>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</si>
  <si>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</si>
  <si>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</si>
  <si>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</si>
  <si>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</si>
  <si>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</si>
  <si>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</si>
  <si>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</si>
  <si>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</si>
  <si>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</si>
  <si>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</si>
  <si>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</si>
  <si>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</si>
  <si>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</si>
  <si>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</si>
  <si>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</si>
  <si>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</si>
  <si>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</si>
  <si>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</si>
  <si>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</si>
  <si>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</si>
  <si>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</si>
  <si>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</si>
  <si>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</si>
  <si>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</si>
  <si>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</si>
  <si>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</si>
  <si>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</si>
  <si>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</si>
  <si>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</si>
  <si>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</si>
  <si>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</si>
  <si>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</si>
  <si>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</si>
  <si>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</si>
  <si>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</si>
  <si>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</si>
  <si>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</si>
  <si>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</si>
  <si>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</si>
  <si>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</si>
  <si>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</si>
  <si>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</si>
  <si>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</si>
  <si>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</si>
  <si>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</si>
  <si>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</si>
  <si>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</si>
  <si>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</si>
  <si>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</si>
  <si>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</si>
  <si>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</si>
  <si>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</si>
  <si>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</si>
  <si>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</si>
  <si>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</si>
  <si>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</si>
  <si>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</si>
  <si>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</si>
  <si>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</si>
  <si>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</si>
  <si>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</si>
  <si>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</si>
  <si>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</si>
  <si>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</si>
  <si>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</si>
  <si>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</si>
  <si>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</si>
  <si>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</si>
  <si>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</si>
  <si>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</si>
  <si>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</si>
  <si>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</si>
  <si>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</si>
  <si>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</si>
  <si>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</si>
  <si>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</si>
  <si>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</si>
  <si>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</si>
  <si>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</si>
  <si>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</si>
  <si>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</si>
  <si>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</si>
  <si>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</si>
  <si>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</si>
  <si>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</si>
  <si>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</si>
  <si>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</si>
  <si>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</si>
  <si>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</si>
  <si>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</si>
  <si>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</si>
  <si>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</si>
  <si>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</si>
  <si>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</si>
  <si>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</si>
  <si>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</si>
  <si>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</si>
  <si>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</si>
  <si>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</si>
  <si>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</si>
  <si>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</si>
  <si>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</si>
  <si>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</si>
  <si>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</si>
  <si>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</si>
  <si>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</si>
  <si>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</si>
  <si>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</si>
  <si>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</si>
  <si>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</si>
  <si>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</si>
  <si>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</si>
  <si>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</si>
  <si>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</si>
  <si>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</si>
  <si>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</si>
  <si>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</si>
  <si>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</si>
  <si>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</si>
  <si>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</si>
  <si>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</si>
  <si>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</si>
  <si>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</si>
  <si>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</si>
  <si>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</si>
  <si>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</si>
  <si>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</si>
  <si>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</si>
  <si>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</si>
  <si>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</si>
  <si>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</si>
  <si>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</si>
  <si>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</si>
  <si>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</si>
  <si>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</si>
  <si>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</si>
  <si>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</si>
  <si>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</si>
  <si>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</si>
  <si>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</si>
  <si>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</si>
  <si>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</si>
  <si>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</si>
  <si>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</si>
  <si>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</si>
  <si>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</si>
  <si>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</si>
  <si>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</si>
  <si>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</si>
  <si>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</si>
  <si>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</si>
  <si>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</si>
  <si>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</si>
  <si>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</si>
  <si>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</si>
  <si>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</si>
  <si>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</si>
  <si>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</si>
  <si>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</si>
  <si>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</si>
  <si>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</si>
  <si>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</si>
  <si>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</si>
  <si>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</si>
  <si>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</si>
  <si>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</si>
  <si>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</si>
  <si>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</si>
  <si>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</si>
  <si>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</si>
  <si>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</si>
  <si>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</si>
  <si>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</si>
  <si>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</si>
  <si>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</si>
  <si>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</si>
  <si>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</si>
  <si>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</si>
  <si>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</si>
  <si>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</si>
  <si>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</si>
  <si>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</si>
  <si>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</si>
  <si>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</si>
  <si>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</si>
  <si>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</si>
  <si>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</si>
  <si>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</si>
  <si>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</si>
  <si>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</si>
  <si>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</si>
  <si>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</si>
  <si>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</si>
  <si>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</si>
  <si>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</si>
  <si>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</si>
  <si>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</si>
  <si>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</si>
  <si>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</si>
  <si>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</si>
  <si>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</si>
  <si>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</si>
  <si>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</si>
  <si>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</si>
  <si>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</si>
  <si>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</si>
  <si>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</si>
  <si>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</si>
  <si>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</si>
  <si>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</si>
  <si>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</si>
  <si>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</si>
  <si>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</si>
  <si>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</si>
  <si>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</si>
  <si>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</si>
  <si>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</si>
  <si>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</si>
  <si>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</si>
  <si>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</si>
  <si>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</si>
  <si>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</si>
  <si>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</si>
  <si>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</si>
  <si>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</si>
  <si>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</si>
  <si>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</si>
  <si>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</si>
  <si>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</si>
  <si>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</si>
  <si>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</si>
  <si>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</si>
  <si>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</si>
  <si>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</si>
  <si>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</si>
  <si>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</si>
  <si>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</si>
  <si>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</si>
  <si>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</si>
  <si>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</si>
  <si>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</si>
  <si>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</si>
  <si>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</si>
  <si>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</si>
  <si>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</si>
  <si>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</si>
  <si>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</si>
  <si>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</si>
  <si>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</si>
  <si>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</si>
  <si>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</si>
  <si>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</si>
  <si>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</si>
  <si>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</si>
  <si>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</si>
  <si>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</si>
  <si>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</si>
  <si>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</si>
  <si>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</si>
  <si>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</si>
  <si>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</si>
  <si>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</si>
  <si>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</si>
  <si>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</si>
  <si>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</si>
  <si>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</si>
  <si>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</si>
  <si>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</si>
  <si>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</si>
  <si>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</si>
  <si>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</si>
  <si>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</si>
  <si>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</si>
  <si>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</si>
  <si>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</si>
  <si>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</si>
  <si>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</si>
  <si>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</si>
  <si>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</si>
  <si>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</si>
  <si>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</si>
  <si>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</si>
  <si>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</si>
  <si>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</si>
  <si>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</si>
  <si>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</si>
  <si>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</si>
  <si>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</si>
  <si>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</si>
  <si>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</si>
  <si>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</si>
  <si>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</si>
  <si>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</si>
  <si>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</si>
  <si>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</si>
  <si>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</si>
  <si>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</si>
  <si>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</si>
  <si>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</si>
  <si>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</si>
  <si>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</si>
  <si>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</si>
  <si>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</si>
  <si>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</si>
  <si>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</si>
  <si>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</si>
  <si>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</si>
  <si>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</si>
  <si>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</si>
  <si>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</si>
  <si>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</si>
  <si>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</si>
  <si>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</si>
  <si>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</si>
  <si>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</si>
  <si>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</si>
  <si>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</si>
  <si>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</si>
  <si>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</si>
  <si>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</si>
  <si>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</si>
  <si>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</si>
  <si>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</si>
  <si>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</si>
  <si>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</si>
  <si>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</si>
  <si>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</si>
  <si>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</si>
  <si>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</si>
  <si>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</si>
  <si>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</si>
  <si>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</si>
  <si>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</si>
  <si>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</si>
  <si>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</si>
  <si>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</si>
  <si>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</si>
  <si>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</si>
  <si>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</si>
  <si>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</si>
  <si>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</si>
  <si>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</si>
  <si>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</si>
  <si>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</si>
  <si>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</si>
  <si>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</si>
  <si>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</si>
  <si>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</si>
  <si>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</si>
  <si>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</si>
  <si>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</si>
  <si>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</si>
  <si>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</si>
  <si>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</si>
  <si>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</si>
  <si>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</si>
  <si>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</si>
  <si>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</si>
  <si>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</si>
  <si>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</si>
  <si>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</si>
  <si>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</si>
  <si>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</si>
  <si>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</si>
  <si>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</si>
  <si>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</si>
  <si>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</si>
  <si>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</si>
  <si>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</si>
  <si>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</si>
  <si>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</si>
  <si>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</si>
  <si>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</si>
  <si>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</si>
  <si>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</si>
  <si>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</si>
  <si>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</si>
  <si>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</si>
  <si>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</si>
  <si>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</si>
  <si>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</si>
  <si>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</si>
  <si>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</si>
  <si>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</si>
  <si>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</si>
  <si>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</si>
  <si>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</si>
  <si>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</si>
  <si>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</si>
  <si>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</si>
  <si>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</si>
  <si>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</si>
  <si>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</si>
  <si>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</si>
  <si>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</si>
  <si>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</si>
  <si>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</si>
  <si>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</si>
  <si>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</si>
  <si>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</si>
  <si>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</si>
  <si>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</si>
  <si>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</si>
  <si>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</si>
  <si>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</si>
  <si>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</si>
  <si>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</si>
  <si>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</si>
  <si>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</si>
  <si>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</si>
  <si>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</si>
  <si>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</si>
  <si>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</si>
  <si>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</si>
  <si>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</si>
  <si>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</si>
  <si>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</si>
  <si>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</si>
  <si>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</si>
  <si>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</si>
  <si>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</si>
  <si>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</si>
  <si>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</si>
  <si>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</si>
  <si>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</si>
  <si>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</si>
  <si>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</si>
  <si>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</si>
  <si>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</si>
  <si>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</si>
  <si>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</si>
  <si>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</si>
  <si>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</si>
  <si>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</si>
  <si>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</si>
  <si>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</si>
  <si>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</si>
  <si>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</si>
  <si>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</si>
  <si>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</si>
  <si>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</si>
  <si>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</si>
  <si>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</si>
  <si>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</si>
  <si>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</si>
  <si>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</si>
  <si>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</si>
  <si>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</si>
  <si>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</si>
  <si>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</si>
  <si>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</si>
  <si>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</si>
  <si>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</si>
  <si>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</si>
  <si>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</si>
  <si>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</si>
  <si>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</si>
  <si>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</si>
  <si>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</si>
  <si>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</si>
  <si>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</si>
  <si>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</si>
  <si>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</si>
  <si>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</si>
  <si>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</si>
  <si>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</si>
  <si>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</si>
  <si>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</si>
  <si>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</si>
  <si>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</si>
  <si>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</si>
  <si>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</si>
  <si>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</si>
  <si>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</si>
  <si>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</si>
  <si>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</si>
  <si>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</si>
  <si>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</si>
  <si>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</si>
  <si>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</si>
  <si>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</si>
  <si>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</si>
  <si>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</si>
  <si>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</si>
  <si>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</si>
  <si>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</si>
  <si>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</si>
  <si>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</si>
  <si>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</si>
  <si>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</si>
  <si>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</si>
  <si>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</si>
  <si>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</si>
  <si>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</si>
  <si>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</si>
  <si>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</si>
  <si>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</si>
  <si>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</si>
  <si>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</si>
  <si>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</si>
  <si>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</si>
  <si>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</si>
  <si>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</si>
  <si>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</si>
  <si>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</si>
  <si>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</si>
  <si>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</si>
  <si>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</si>
  <si>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</si>
  <si>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</si>
  <si>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</si>
  <si>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</si>
  <si>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</si>
  <si>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</si>
  <si>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</si>
  <si>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</si>
  <si>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</si>
  <si>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</si>
  <si>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</si>
  <si>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</si>
  <si>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</si>
  <si>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</si>
  <si>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</si>
  <si>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</si>
  <si>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</si>
  <si>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</si>
  <si>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</si>
  <si>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</si>
  <si>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</si>
  <si>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</si>
  <si>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</si>
  <si>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</si>
  <si>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</si>
  <si>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</si>
  <si>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</si>
  <si>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</si>
  <si>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</si>
  <si>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</si>
  <si>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</si>
  <si>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</si>
  <si>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</si>
  <si>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</si>
  <si>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</si>
  <si>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</si>
  <si>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</si>
  <si>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</si>
  <si>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</si>
  <si>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</si>
  <si>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</si>
  <si>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</si>
  <si>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</si>
  <si>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</si>
  <si>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</si>
  <si>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</si>
  <si>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</si>
  <si>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</si>
  <si>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</si>
  <si>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</si>
  <si>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</si>
  <si>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</si>
  <si>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</si>
  <si>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</si>
  <si>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</si>
  <si>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</si>
  <si>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</si>
  <si>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</si>
  <si>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</si>
  <si>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</si>
  <si>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</si>
  <si>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</si>
  <si>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</si>
  <si>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</si>
  <si>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</si>
  <si>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</si>
  <si>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</si>
  <si>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</si>
  <si>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</si>
  <si>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</si>
  <si>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</si>
  <si>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</si>
  <si>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</si>
  <si>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</si>
  <si>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</si>
  <si>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</si>
  <si>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</si>
  <si>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</si>
  <si>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</si>
  <si>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</si>
  <si>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</si>
  <si>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</si>
  <si>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</si>
  <si>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</si>
  <si>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</si>
  <si>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</si>
  <si>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</si>
  <si>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</si>
  <si>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</si>
  <si>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</si>
  <si>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</si>
  <si>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</si>
  <si>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</si>
  <si>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</si>
  <si>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</si>
  <si>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</si>
  <si>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</si>
  <si>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</si>
  <si>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</si>
  <si>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</si>
  <si>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</si>
  <si>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</si>
  <si>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</si>
  <si>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</si>
  <si>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</si>
  <si>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</si>
  <si>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</si>
  <si>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</si>
  <si>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</si>
  <si>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</si>
  <si>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</si>
  <si>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</si>
  <si>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</si>
  <si>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</si>
  <si>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</si>
  <si>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</si>
  <si>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</si>
  <si>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</si>
  <si>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</si>
  <si>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</si>
  <si>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</si>
  <si>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</si>
  <si>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</si>
  <si>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</si>
  <si>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</si>
  <si>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</si>
  <si>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</si>
  <si>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</si>
  <si>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</si>
  <si>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</si>
  <si>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</si>
  <si>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</si>
  <si>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</si>
  <si>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</si>
  <si>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</si>
  <si>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</si>
  <si>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</si>
  <si>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</si>
  <si>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</si>
  <si>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</si>
  <si>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</si>
  <si>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</si>
  <si>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</si>
  <si>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</si>
  <si>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</si>
  <si>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</si>
  <si>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</si>
  <si>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</si>
  <si>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</si>
  <si>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</si>
  <si>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</si>
  <si>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</si>
  <si>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</si>
  <si>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</si>
  <si>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</si>
  <si>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</si>
  <si>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</si>
  <si>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</si>
  <si>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</si>
  <si>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</si>
  <si>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</si>
  <si>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</si>
  <si>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</si>
  <si>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</si>
  <si>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</si>
  <si>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</si>
  <si>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</si>
  <si>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</si>
  <si>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</si>
  <si>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</si>
  <si>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</si>
  <si>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</si>
  <si>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</si>
  <si>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</si>
  <si>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</si>
  <si>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</si>
  <si>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</si>
  <si>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</si>
  <si>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</si>
  <si>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</si>
  <si>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</si>
  <si>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</si>
  <si>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</si>
  <si>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</si>
  <si>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</si>
  <si>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</si>
  <si>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</si>
  <si>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</si>
  <si>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</si>
  <si>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</si>
  <si>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</si>
  <si>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</si>
  <si>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</si>
  <si>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</si>
  <si>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</si>
  <si>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</si>
  <si>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</si>
  <si>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</si>
  <si>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</si>
  <si>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</si>
  <si>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</si>
  <si>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</si>
  <si>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</si>
  <si>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</si>
  <si>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</si>
  <si>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</si>
  <si>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</si>
  <si>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</si>
  <si>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</si>
  <si>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</si>
  <si>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</si>
  <si>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</si>
  <si>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</si>
  <si>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</si>
  <si>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</si>
  <si>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</si>
  <si>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</si>
  <si>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</si>
  <si>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</si>
  <si>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</si>
  <si>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</si>
  <si>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</si>
  <si>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</si>
  <si>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</si>
  <si>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</si>
  <si>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</si>
  <si>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</si>
  <si>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</si>
  <si>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</si>
  <si>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</si>
  <si>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</si>
  <si>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</si>
  <si>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</si>
  <si>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</si>
  <si>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</si>
  <si>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</si>
  <si>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</si>
  <si>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</si>
  <si>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</si>
  <si>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</si>
  <si>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</si>
  <si>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</si>
  <si>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</si>
  <si>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</si>
  <si>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</si>
  <si>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</si>
  <si>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</si>
  <si>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</si>
  <si>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</si>
  <si>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</si>
  <si>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</si>
  <si>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</si>
  <si>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</si>
  <si>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</si>
  <si>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</si>
  <si>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</si>
  <si>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</si>
  <si>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</si>
  <si>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</si>
  <si>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</si>
  <si>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</si>
  <si>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</si>
  <si>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</si>
  <si>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</si>
  <si>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</si>
  <si>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</si>
  <si>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</si>
  <si>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</si>
  <si>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</si>
  <si>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</si>
  <si>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</si>
  <si>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</si>
  <si>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</si>
  <si>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</si>
  <si>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</si>
  <si>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</si>
  <si>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</si>
  <si>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</si>
  <si>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</si>
  <si>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</si>
  <si>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</si>
  <si>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</si>
  <si>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</si>
  <si>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</si>
  <si>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</si>
  <si>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</si>
  <si>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</si>
  <si>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</si>
  <si>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</si>
  <si>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</si>
  <si>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</si>
  <si>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</si>
  <si>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</si>
  <si>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</si>
  <si>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</si>
  <si>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</si>
  <si>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</si>
  <si>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</si>
  <si>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</si>
  <si>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</si>
  <si>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</si>
  <si>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</si>
  <si>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</si>
  <si>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</si>
  <si>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</si>
  <si>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</si>
  <si>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</si>
  <si>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</si>
  <si>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</si>
  <si>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</si>
  <si>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</si>
  <si>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</si>
  <si>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</si>
  <si>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</si>
  <si>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</si>
  <si>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</si>
  <si>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</si>
  <si>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</si>
  <si>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</si>
  <si>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</si>
  <si>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</si>
  <si>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</si>
  <si>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</si>
  <si>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</si>
  <si>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</si>
  <si>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</si>
  <si>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</si>
  <si>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</si>
  <si>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</si>
  <si>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</si>
  <si>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</si>
  <si>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</si>
  <si>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</si>
  <si>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</si>
  <si>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</si>
  <si>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</si>
  <si>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</si>
  <si>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</si>
  <si>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</si>
  <si>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</si>
  <si>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</si>
  <si>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</si>
  <si>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</si>
  <si>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</si>
  <si>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</si>
  <si>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</si>
  <si>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</si>
  <si>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</si>
  <si>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</si>
  <si>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</si>
  <si>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</si>
  <si>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</si>
  <si>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</si>
  <si>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</si>
  <si>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</si>
  <si>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</si>
  <si>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</si>
  <si>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</si>
  <si>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</si>
  <si>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</si>
  <si>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</si>
  <si>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</si>
  <si>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</si>
  <si>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</si>
  <si>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</si>
  <si>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</si>
  <si>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</si>
  <si>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</si>
  <si>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</si>
  <si>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</si>
  <si>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</si>
  <si>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</si>
  <si>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</si>
  <si>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</si>
  <si>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</si>
  <si>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</si>
  <si>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</si>
  <si>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</si>
  <si>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</si>
  <si>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</si>
  <si>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</si>
  <si>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</si>
  <si>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</si>
  <si>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</si>
  <si>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</si>
  <si>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</si>
  <si>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</si>
  <si>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</si>
  <si>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</si>
  <si>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</si>
  <si>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</si>
  <si>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</si>
  <si>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</si>
  <si>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</si>
  <si>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</si>
  <si>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</si>
  <si>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</si>
  <si>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</si>
  <si>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</si>
  <si>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</si>
  <si>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</si>
  <si>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</si>
  <si>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</si>
  <si>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</si>
  <si>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</si>
  <si>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</si>
  <si>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</si>
  <si>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</si>
  <si>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</si>
  <si>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</si>
  <si>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</si>
  <si>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</si>
  <si>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</si>
  <si>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</si>
  <si>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</si>
  <si>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</si>
  <si>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</si>
  <si>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</si>
  <si>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</si>
  <si>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</si>
  <si>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</si>
  <si>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</si>
  <si>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</si>
  <si>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</si>
  <si>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</si>
  <si>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</si>
  <si>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</si>
  <si>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</si>
  <si>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</si>
  <si>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</si>
  <si>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</si>
  <si>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</si>
  <si>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</si>
  <si>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</si>
  <si>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</si>
  <si>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</si>
  <si>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</si>
  <si>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</si>
  <si>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</si>
  <si>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</si>
  <si>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</si>
  <si>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</si>
  <si>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</si>
  <si>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</si>
  <si>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</si>
  <si>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</si>
  <si>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</si>
  <si>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</si>
  <si>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</si>
  <si>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</si>
  <si>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</si>
  <si>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</si>
  <si>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</si>
  <si>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</si>
  <si>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</si>
  <si>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</si>
  <si>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</si>
  <si>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</si>
  <si>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</si>
  <si>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</si>
  <si>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</si>
  <si>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</si>
  <si>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</si>
  <si>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</si>
  <si>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</si>
  <si>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</si>
  <si>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</si>
  <si>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</si>
  <si>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</si>
  <si>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</si>
  <si>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</si>
  <si>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</si>
  <si>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</si>
  <si>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</si>
  <si>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</si>
  <si>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</si>
  <si>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</si>
  <si>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</si>
  <si>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</si>
  <si>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</si>
  <si>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</si>
  <si>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</si>
  <si>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</si>
  <si>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</si>
  <si>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</si>
  <si>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</si>
  <si>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</si>
  <si>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</si>
  <si>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</si>
  <si>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</si>
  <si>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</si>
  <si>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</si>
  <si>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</si>
  <si>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</si>
  <si>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</si>
  <si>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</si>
  <si>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</si>
  <si>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</si>
  <si>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</si>
  <si>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</si>
  <si>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</si>
  <si>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</si>
  <si>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</si>
  <si>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</si>
  <si>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</si>
  <si>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</si>
  <si>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</si>
  <si>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</si>
  <si>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</si>
  <si>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</si>
  <si>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</si>
  <si>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</si>
  <si>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</si>
  <si>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</si>
  <si>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</si>
  <si>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</si>
  <si>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</si>
  <si>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</si>
  <si>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</si>
  <si>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</si>
  <si>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</si>
  <si>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</si>
  <si>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</si>
  <si>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</si>
  <si>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</si>
  <si>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</si>
  <si>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</si>
  <si>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</si>
  <si>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</si>
  <si>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</si>
  <si>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</si>
  <si>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</si>
  <si>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</si>
  <si>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</si>
  <si>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</si>
  <si>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</si>
  <si>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</si>
  <si>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</si>
  <si>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</si>
  <si>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</si>
  <si>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</si>
  <si>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</si>
  <si>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</si>
  <si>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</si>
  <si>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</si>
  <si>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</si>
  <si>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</si>
  <si>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</si>
  <si>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</si>
  <si>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</si>
  <si>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</si>
  <si>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</si>
  <si>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</si>
  <si>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</si>
  <si>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</si>
  <si>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</si>
  <si>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</si>
  <si>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</si>
  <si>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</si>
  <si>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</si>
  <si>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</si>
  <si>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</si>
  <si>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</si>
  <si>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</si>
  <si>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</si>
  <si>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</si>
  <si>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</si>
  <si>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</si>
  <si>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</si>
  <si>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</si>
  <si>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</si>
  <si>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</si>
  <si>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</si>
  <si>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</si>
  <si>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</si>
  <si>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</si>
  <si>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</si>
  <si>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</si>
  <si>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</si>
  <si>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</si>
  <si>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</si>
  <si>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</si>
  <si>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</si>
  <si>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</si>
  <si>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</si>
  <si>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</si>
  <si>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</si>
  <si>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</si>
  <si>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</si>
  <si>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</si>
  <si>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</si>
  <si>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</si>
  <si>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</si>
  <si>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</si>
  <si>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</si>
  <si>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</si>
  <si>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</si>
  <si>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</si>
  <si>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</si>
  <si>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</si>
  <si>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</si>
  <si>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</si>
  <si>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</si>
  <si>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</si>
  <si>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</si>
  <si>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</si>
  <si>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</si>
  <si>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</si>
  <si>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</si>
  <si>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</si>
  <si>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</si>
  <si>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</si>
  <si>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</si>
  <si>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</si>
  <si>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</si>
  <si>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</si>
  <si>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</si>
  <si>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</si>
  <si>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</si>
  <si>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</si>
  <si>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</si>
  <si>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</si>
  <si>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</si>
  <si>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</si>
  <si>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</si>
  <si>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</si>
  <si>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</si>
  <si>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</si>
  <si>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</si>
  <si>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</si>
  <si>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</si>
  <si>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</si>
  <si>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</si>
  <si>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</si>
  <si>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</si>
  <si>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</si>
  <si>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</si>
  <si>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</si>
  <si>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</si>
  <si>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</si>
  <si>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</si>
  <si>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</si>
  <si>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</si>
  <si>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</si>
  <si>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</si>
  <si>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</si>
  <si>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</si>
  <si>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</si>
  <si>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</si>
  <si>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</si>
  <si>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</si>
  <si>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</si>
  <si>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</si>
  <si>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</si>
  <si>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</si>
  <si>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</si>
  <si>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</si>
  <si>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</si>
  <si>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</si>
  <si>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</si>
  <si>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</si>
  <si>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</si>
  <si>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</si>
  <si>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</si>
  <si>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</si>
  <si>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</si>
  <si>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</si>
  <si>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</si>
  <si>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</si>
  <si>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</si>
  <si>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</si>
  <si>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</si>
  <si>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</si>
  <si>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</si>
  <si>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</si>
  <si>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</si>
  <si>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</si>
  <si>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</si>
  <si>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</si>
  <si>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</si>
  <si>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</si>
  <si>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</si>
  <si>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</si>
  <si>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</si>
  <si>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</si>
  <si>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</si>
  <si>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</si>
  <si>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</si>
  <si>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</si>
  <si>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</si>
  <si>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</si>
  <si>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</si>
  <si>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</si>
  <si>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</si>
  <si>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</si>
  <si>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</si>
  <si>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</si>
  <si>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</si>
  <si>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</si>
  <si>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</si>
  <si>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</si>
  <si>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</si>
  <si>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</si>
  <si>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</si>
  <si>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</si>
  <si>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</si>
  <si>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</si>
  <si>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</si>
  <si>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</si>
  <si>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</si>
  <si>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</si>
  <si>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</si>
  <si>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</si>
  <si>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</si>
  <si>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</si>
  <si>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</si>
  <si>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</si>
  <si>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</si>
  <si>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</si>
  <si>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</si>
  <si>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</si>
  <si>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</si>
  <si>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</si>
  <si>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</si>
  <si>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</si>
  <si>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</si>
  <si>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</si>
  <si>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</si>
  <si>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</si>
  <si>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</si>
  <si>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</si>
  <si>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</si>
  <si>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</si>
  <si>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</si>
  <si>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</si>
  <si>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</si>
  <si>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</si>
  <si>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</si>
  <si>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</si>
  <si>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</si>
  <si>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</si>
  <si>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</si>
  <si>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</si>
  <si>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</si>
  <si>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</si>
  <si>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</si>
  <si>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</si>
  <si>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</si>
  <si>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</si>
  <si>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</si>
  <si>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</si>
  <si>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</si>
  <si>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</si>
  <si>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</si>
  <si>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</si>
  <si>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</si>
  <si>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</si>
  <si>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</si>
  <si>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</si>
  <si>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</si>
  <si>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</si>
  <si>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</si>
  <si>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</si>
  <si>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</si>
  <si>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</si>
  <si>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</si>
  <si>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</si>
  <si>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</si>
  <si>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</si>
  <si>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</si>
  <si>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</si>
  <si>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</si>
  <si>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</si>
  <si>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</si>
  <si>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</si>
  <si>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</si>
  <si>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</si>
  <si>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</si>
  <si>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</si>
  <si>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</si>
  <si>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</si>
  <si>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</si>
  <si>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</si>
  <si>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</si>
  <si>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</si>
  <si>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</si>
  <si>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</si>
  <si>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</si>
  <si>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</si>
  <si>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</si>
  <si>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</si>
  <si>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</si>
  <si>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</si>
  <si>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</si>
  <si>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</si>
  <si>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</si>
  <si>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</si>
  <si>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</si>
  <si>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</si>
  <si>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</si>
  <si>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</si>
  <si>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</si>
  <si>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</si>
  <si>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</si>
  <si>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</si>
  <si>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</si>
  <si>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</si>
  <si>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</si>
  <si>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</si>
  <si>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</si>
  <si>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</si>
  <si>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</si>
  <si>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</si>
  <si>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</si>
  <si>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</si>
  <si>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</si>
  <si>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</si>
  <si>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</si>
  <si>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</si>
  <si>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</si>
  <si>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</si>
  <si>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</si>
  <si>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</si>
  <si>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</si>
  <si>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</si>
  <si>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</si>
  <si>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</si>
  <si>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</si>
  <si>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</si>
  <si>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</si>
  <si>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</si>
  <si>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</si>
  <si>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</si>
  <si>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</si>
  <si>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</si>
  <si>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</si>
  <si>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</si>
  <si>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</si>
  <si>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</si>
  <si>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</si>
  <si>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</si>
  <si>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</si>
  <si>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</si>
  <si>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</si>
  <si>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</si>
  <si>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</si>
  <si>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</si>
  <si>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</si>
  <si>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</si>
  <si>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</si>
  <si>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</si>
  <si>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</si>
  <si>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</si>
  <si>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</si>
  <si>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</si>
  <si>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</si>
  <si>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</si>
  <si>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</si>
  <si>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</si>
  <si>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</si>
  <si>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</si>
  <si>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</si>
  <si>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</si>
  <si>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</si>
  <si>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</si>
  <si>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</si>
  <si>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</si>
  <si>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</si>
  <si>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</si>
  <si>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</si>
  <si>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</si>
  <si>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</si>
  <si>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</si>
  <si>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</si>
  <si>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</si>
  <si>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</si>
  <si>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</si>
  <si>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</si>
  <si>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</si>
  <si>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</si>
  <si>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</si>
  <si>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</si>
  <si>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</si>
  <si>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</si>
  <si>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</si>
  <si>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</si>
  <si>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</si>
  <si>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</si>
  <si>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</si>
  <si>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</si>
  <si>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</si>
  <si>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</si>
  <si>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</si>
  <si>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</si>
  <si>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</si>
  <si>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</si>
  <si>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</si>
  <si>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</si>
  <si>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</si>
  <si>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</si>
  <si>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</si>
  <si>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</si>
  <si>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</si>
  <si>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</si>
  <si>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</si>
  <si>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</si>
  <si>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</si>
  <si>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</si>
  <si>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</si>
  <si>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</si>
  <si>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</si>
  <si>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</si>
  <si>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</si>
  <si>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</si>
  <si>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</si>
  <si>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</si>
  <si>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</si>
  <si>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</si>
  <si>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</si>
  <si>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</si>
  <si>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</si>
  <si>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</si>
  <si>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</si>
  <si>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</si>
  <si>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</si>
  <si>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</si>
  <si>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</si>
  <si>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</si>
  <si>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</si>
  <si>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</si>
  <si>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</si>
  <si>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</si>
  <si>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</si>
  <si>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</si>
  <si>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</si>
  <si>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</si>
  <si>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</si>
  <si>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</si>
  <si>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</si>
  <si>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</si>
  <si>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</si>
  <si>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</si>
  <si>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</si>
  <si>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</si>
  <si>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</si>
  <si>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</si>
  <si>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</si>
  <si>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</si>
  <si>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</si>
  <si>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</si>
  <si>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</si>
  <si>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</si>
  <si>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</si>
  <si>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</si>
  <si>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</si>
  <si>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</si>
  <si>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</si>
  <si>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</si>
  <si>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</si>
  <si>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</si>
  <si>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</si>
  <si>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</si>
  <si>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</si>
  <si>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</si>
  <si>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</si>
  <si>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</si>
  <si>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</si>
  <si>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</si>
  <si>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</si>
  <si>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</si>
  <si>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</si>
  <si>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</si>
  <si>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</si>
  <si>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</si>
  <si>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</si>
  <si>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</si>
  <si>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</si>
  <si>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</si>
  <si>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</si>
  <si>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</si>
  <si>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</si>
  <si>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</si>
  <si>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</si>
  <si>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</si>
  <si>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</si>
  <si>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</si>
  <si>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</si>
  <si>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</si>
  <si>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</si>
  <si>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</si>
  <si>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</si>
  <si>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</si>
  <si>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</si>
  <si>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</si>
  <si>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</si>
  <si>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</si>
  <si>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</si>
  <si>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</si>
  <si>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</si>
  <si>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</si>
  <si>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</si>
  <si>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</si>
  <si>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</si>
  <si>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</si>
  <si>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</si>
  <si>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</si>
  <si>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</si>
  <si>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</si>
  <si>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</si>
  <si>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</si>
  <si>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</si>
  <si>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</si>
  <si>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</si>
  <si>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</si>
  <si>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</si>
  <si>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</si>
  <si>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</si>
  <si>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</si>
  <si>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</si>
  <si>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</si>
  <si>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</si>
  <si>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</si>
  <si>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</si>
  <si>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</si>
  <si>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</si>
  <si>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</si>
  <si>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</si>
  <si>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</si>
  <si>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</si>
  <si>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</si>
  <si>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</si>
  <si>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</si>
  <si>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</si>
  <si>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</si>
  <si>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</si>
  <si>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</si>
  <si>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</si>
  <si>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</si>
  <si>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</si>
  <si>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</si>
  <si>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</si>
  <si>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</si>
  <si>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</si>
  <si>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</si>
  <si>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</si>
  <si>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</si>
  <si>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</si>
  <si>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</si>
  <si>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</si>
  <si>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</si>
  <si>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</si>
  <si>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</si>
  <si>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</si>
  <si>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</si>
  <si>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</si>
  <si>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</si>
  <si>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</si>
  <si>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</si>
  <si>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</si>
  <si>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</si>
  <si>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</si>
  <si>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</si>
  <si>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</si>
  <si>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</si>
  <si>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</si>
  <si>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</si>
  <si>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</si>
  <si>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</si>
  <si>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</si>
  <si>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</si>
  <si>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</si>
  <si>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</si>
  <si>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</si>
  <si>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</si>
  <si>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</si>
  <si>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</si>
  <si>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</si>
  <si>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</si>
  <si>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</si>
  <si>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</si>
  <si>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</si>
  <si>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</si>
  <si>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</si>
  <si>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</si>
  <si>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</si>
  <si>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</si>
  <si>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</si>
  <si>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</si>
  <si>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</si>
  <si>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</si>
  <si>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</si>
  <si>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</si>
  <si>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</si>
  <si>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</si>
  <si>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</si>
  <si>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</si>
  <si>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</si>
  <si>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</si>
  <si>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</si>
  <si>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</si>
  <si>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</si>
  <si>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</si>
  <si>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</si>
  <si>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</si>
  <si>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</si>
  <si>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</si>
  <si>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</si>
  <si>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</si>
  <si>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</si>
  <si>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</si>
  <si>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</si>
  <si>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</si>
  <si>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</si>
  <si>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</si>
  <si>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</si>
  <si>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</si>
  <si>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</si>
  <si>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</si>
  <si>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</si>
  <si>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</si>
  <si>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</si>
  <si>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</si>
  <si>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</si>
  <si>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</si>
  <si>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</si>
  <si>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</si>
  <si>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</si>
  <si>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</si>
  <si>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</si>
  <si>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</si>
  <si>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</si>
  <si>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</si>
  <si>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</si>
  <si>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</si>
  <si>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</si>
  <si>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</si>
  <si>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</si>
  <si>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</si>
  <si>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</si>
  <si>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</si>
  <si>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</si>
  <si>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</si>
  <si>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</si>
  <si>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</si>
  <si>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</si>
  <si>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</si>
  <si>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</si>
  <si>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</si>
  <si>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</si>
  <si>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</si>
  <si>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</si>
  <si>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</si>
  <si>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</si>
  <si>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</si>
  <si>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</si>
  <si>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</si>
  <si>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</si>
  <si>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</si>
  <si>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</si>
  <si>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</si>
  <si>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</si>
  <si>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</si>
  <si>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</si>
  <si>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</si>
  <si>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</si>
  <si>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</si>
  <si>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</si>
  <si>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</si>
  <si>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</si>
  <si>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</si>
  <si>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</si>
  <si>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</si>
  <si>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</si>
  <si>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</si>
  <si>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</si>
  <si>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</si>
  <si>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</si>
  <si>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</si>
  <si>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</si>
  <si>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</si>
  <si>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</si>
  <si>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</si>
  <si>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</si>
  <si>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</si>
  <si>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</si>
  <si>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</si>
  <si>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</si>
  <si>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</si>
  <si>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</si>
  <si>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</si>
  <si>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</si>
  <si>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</si>
  <si>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</si>
  <si>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</si>
  <si>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</si>
  <si>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</si>
  <si>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</si>
  <si>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</si>
  <si>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</si>
  <si>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</si>
  <si>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</si>
  <si>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</si>
  <si>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</si>
  <si>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</si>
  <si>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</si>
  <si>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</si>
  <si>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</si>
  <si>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</si>
  <si>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</si>
  <si>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</si>
  <si>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</si>
  <si>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</si>
  <si>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</si>
  <si>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</si>
  <si>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</si>
  <si>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</si>
  <si>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</si>
  <si>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</si>
  <si>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</si>
  <si>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</si>
  <si>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</si>
  <si>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</si>
  <si>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</si>
  <si>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</si>
  <si>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</si>
  <si>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</si>
  <si>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</si>
  <si>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</si>
  <si>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</si>
  <si>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</si>
  <si>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</si>
  <si>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</si>
  <si>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</si>
  <si>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</si>
  <si>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</si>
  <si>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</si>
  <si>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</si>
  <si>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</si>
  <si>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</si>
  <si>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</si>
  <si>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</si>
  <si>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</si>
  <si>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</si>
  <si>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</si>
  <si>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</si>
  <si>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</si>
  <si>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</si>
  <si>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</si>
  <si>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</si>
  <si>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</si>
  <si>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</si>
  <si>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</si>
  <si>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</si>
  <si>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</si>
  <si>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</si>
  <si>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</si>
  <si>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</si>
  <si>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</si>
  <si>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</si>
  <si>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</si>
  <si>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</si>
  <si>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</si>
  <si>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</si>
  <si>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</si>
  <si>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</si>
  <si>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</si>
  <si>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</si>
  <si>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</si>
  <si>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</si>
  <si>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</si>
  <si>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</si>
  <si>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</si>
  <si>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</si>
  <si>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</si>
  <si>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</si>
  <si>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</si>
  <si>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</si>
  <si>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</si>
  <si>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</si>
  <si>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</si>
  <si>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</si>
  <si>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</si>
  <si>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</si>
  <si>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</si>
  <si>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</si>
  <si>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</si>
  <si>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</si>
  <si>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</si>
  <si>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</si>
  <si>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</si>
  <si>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</si>
  <si>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</si>
  <si>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</si>
  <si>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</si>
  <si>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</si>
  <si>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</si>
  <si>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</si>
  <si>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</si>
  <si>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</si>
  <si>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</si>
  <si>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</si>
  <si>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</si>
  <si>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</si>
  <si>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</si>
  <si>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</si>
  <si>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</si>
  <si>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</si>
  <si>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</si>
  <si>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</si>
  <si>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</si>
  <si>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</si>
  <si>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</si>
  <si>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</si>
  <si>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</si>
  <si>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</si>
  <si>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</si>
  <si>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</si>
  <si>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</si>
  <si>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</si>
  <si>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</si>
  <si>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</si>
  <si>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</si>
  <si>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</si>
  <si>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</si>
  <si>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</si>
  <si>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</si>
  <si>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</si>
  <si>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</si>
  <si>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</si>
  <si>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</si>
  <si>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</si>
  <si>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</si>
  <si>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</si>
  <si>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</si>
  <si>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</si>
  <si>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</si>
  <si>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</si>
  <si>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</si>
  <si>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</si>
  <si>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</si>
  <si>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</si>
  <si>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</si>
  <si>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</si>
  <si>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</si>
  <si>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</si>
  <si>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</si>
  <si>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</si>
  <si>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</si>
  <si>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</si>
  <si>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</si>
  <si>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</si>
  <si>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</si>
  <si>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</si>
  <si>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</si>
  <si>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</si>
  <si>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</si>
  <si>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</si>
  <si>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</si>
  <si>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</si>
  <si>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</si>
  <si>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</si>
  <si>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</si>
  <si>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</si>
  <si>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</si>
  <si>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</si>
  <si>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</si>
  <si>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</si>
  <si>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</si>
  <si>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</si>
  <si>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</si>
  <si>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</si>
  <si>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</si>
  <si>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</si>
  <si>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</si>
  <si>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</si>
  <si>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</si>
  <si>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</si>
  <si>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</si>
  <si>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</si>
  <si>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</si>
  <si>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</si>
  <si>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</si>
  <si>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</si>
  <si>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</si>
  <si>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</si>
  <si>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</si>
  <si>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</si>
  <si>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</si>
  <si>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</si>
  <si>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</si>
  <si>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</si>
  <si>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</si>
  <si>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</si>
  <si>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</si>
  <si>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</si>
  <si>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</si>
  <si>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</si>
  <si>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</si>
  <si>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</si>
  <si>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</si>
  <si>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</si>
  <si>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</si>
  <si>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</si>
  <si>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</si>
  <si>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</si>
  <si>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</si>
  <si>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</si>
  <si>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</si>
  <si>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</si>
  <si>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</si>
  <si>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</si>
  <si>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</si>
  <si>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</si>
  <si>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</si>
  <si>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</si>
  <si>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</si>
  <si>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</si>
  <si>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</si>
  <si>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</si>
  <si>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</si>
  <si>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</si>
  <si>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</si>
  <si>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</si>
  <si>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</si>
  <si>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</si>
  <si>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</si>
  <si>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</si>
  <si>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</si>
  <si>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</si>
  <si>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</si>
  <si>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</si>
  <si>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</si>
  <si>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</si>
  <si>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</si>
  <si>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</si>
  <si>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</si>
  <si>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</si>
  <si>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</si>
  <si>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</si>
  <si>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</si>
  <si>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</si>
  <si>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</si>
  <si>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</si>
  <si>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</si>
  <si>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</si>
  <si>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</si>
  <si>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</si>
  <si>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</si>
  <si>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</si>
  <si>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</si>
  <si>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</si>
  <si>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</si>
  <si>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</si>
  <si>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</si>
  <si>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</si>
  <si>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</si>
  <si>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</si>
  <si>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</si>
  <si>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</si>
  <si>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</si>
  <si>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</si>
  <si>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</si>
  <si>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</si>
  <si>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</si>
  <si>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</si>
  <si>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</si>
  <si>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</si>
  <si>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</si>
  <si>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</si>
  <si>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</si>
  <si>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</si>
  <si>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</si>
  <si>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</si>
  <si>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</si>
  <si>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</si>
  <si>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</si>
  <si>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</si>
  <si>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</si>
  <si>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</si>
  <si>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</si>
  <si>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</si>
  <si>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</si>
  <si>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</si>
  <si>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</si>
  <si>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</si>
  <si>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</si>
  <si>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</si>
  <si>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</si>
  <si>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</si>
  <si>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</si>
  <si>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</si>
  <si>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</si>
  <si>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</si>
  <si>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</si>
  <si>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</si>
  <si>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</si>
  <si>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</si>
  <si>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</si>
  <si>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</si>
  <si>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</si>
  <si>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</si>
  <si>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</si>
  <si>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</si>
  <si>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</si>
  <si>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</si>
  <si>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</si>
  <si>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</si>
  <si>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</si>
  <si>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</si>
  <si>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</si>
  <si>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</si>
  <si>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</si>
  <si>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</si>
  <si>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</si>
  <si>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</si>
  <si>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</si>
  <si>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</si>
  <si>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</si>
  <si>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</si>
  <si>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</si>
  <si>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</si>
  <si>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</si>
  <si>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</si>
  <si>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</si>
  <si>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</si>
  <si>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</si>
  <si>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</si>
  <si>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</si>
  <si>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</si>
  <si>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</si>
  <si>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</si>
  <si>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</si>
  <si>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</si>
  <si>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</si>
  <si>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</si>
  <si>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</si>
  <si>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</si>
  <si>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</si>
  <si>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</si>
  <si>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</si>
  <si>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</si>
  <si>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</si>
  <si>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</si>
  <si>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</si>
  <si>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</si>
  <si>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</si>
  <si>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</si>
  <si>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</si>
  <si>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</si>
  <si>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</si>
  <si>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</si>
  <si>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</si>
  <si>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</si>
  <si>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</si>
  <si>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</si>
  <si>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</si>
  <si>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</si>
  <si>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</si>
  <si>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</si>
  <si>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</si>
  <si>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</si>
  <si>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</si>
  <si>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</si>
  <si>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</si>
  <si>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</si>
  <si>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</si>
  <si>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</si>
  <si>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</si>
  <si>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</si>
  <si>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</si>
  <si>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</si>
  <si>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</si>
  <si>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</si>
  <si>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</si>
  <si>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</si>
  <si>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</si>
  <si>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</si>
  <si>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</si>
  <si>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</si>
  <si>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</si>
  <si>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</si>
  <si>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</si>
  <si>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</si>
  <si>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</si>
  <si>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</si>
  <si>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</si>
  <si>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</si>
  <si>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</si>
  <si>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</si>
  <si>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</si>
  <si>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</si>
  <si>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</si>
  <si>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</si>
  <si>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</si>
  <si>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</si>
  <si>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</si>
  <si>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</si>
  <si>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</si>
  <si>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</si>
  <si>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</si>
  <si>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</si>
  <si>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</si>
  <si>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</si>
  <si>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</si>
  <si>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</si>
  <si>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</si>
  <si>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</si>
  <si>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</si>
  <si>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</si>
  <si>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</si>
  <si>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</si>
  <si>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</si>
  <si>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</si>
  <si>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</si>
  <si>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</si>
  <si>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</si>
  <si>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</si>
  <si>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</si>
  <si>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</si>
  <si>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</si>
  <si>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</si>
  <si>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</si>
  <si>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</si>
  <si>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</si>
  <si>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</si>
  <si>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</si>
  <si>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</si>
  <si>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</si>
  <si>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</si>
  <si>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</si>
  <si>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</si>
  <si>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</si>
  <si>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</si>
  <si>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</si>
  <si>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</si>
  <si>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</si>
  <si>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</si>
  <si>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</si>
  <si>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</si>
  <si>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</si>
  <si>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</si>
  <si>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</si>
  <si>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</si>
  <si>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</si>
  <si>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</si>
  <si>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</si>
  <si>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</si>
  <si>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</si>
  <si>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</si>
  <si>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</si>
  <si>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</si>
  <si>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</si>
  <si>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</si>
  <si>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</si>
  <si>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</si>
  <si>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</si>
  <si>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</si>
  <si>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</si>
  <si>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</si>
  <si>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</si>
  <si>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</si>
  <si>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</si>
  <si>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</si>
  <si>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</si>
  <si>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</si>
  <si>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</si>
  <si>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</si>
  <si>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</si>
  <si>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</si>
  <si>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</si>
  <si>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</si>
  <si>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</si>
  <si>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</si>
  <si>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</si>
  <si>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</si>
  <si>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</si>
  <si>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</si>
  <si>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</si>
  <si>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</si>
  <si>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</si>
  <si>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</si>
  <si>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</si>
  <si>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</si>
  <si>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</si>
  <si>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</si>
  <si>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</si>
  <si>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</si>
  <si>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</si>
  <si>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</si>
  <si>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</si>
  <si>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</si>
  <si>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</si>
  <si>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</si>
  <si>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</si>
  <si>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</si>
  <si>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</si>
  <si>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</si>
  <si>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</si>
  <si>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</si>
  <si>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</si>
  <si>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</si>
  <si>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</si>
  <si>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</si>
  <si>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</si>
  <si>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</si>
  <si>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</si>
  <si>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</si>
  <si>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</si>
  <si>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</si>
  <si>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</si>
  <si>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</si>
  <si>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</si>
  <si>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</si>
  <si>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</si>
  <si>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</si>
  <si>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</si>
  <si>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</si>
  <si>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</si>
  <si>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</si>
  <si>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</si>
  <si>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</si>
  <si>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</si>
  <si>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</si>
  <si>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</si>
  <si>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</si>
  <si>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</si>
  <si>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</si>
  <si>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</si>
  <si>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</si>
  <si>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</si>
  <si>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</si>
  <si>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</si>
  <si>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</si>
  <si>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</si>
  <si>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</si>
  <si>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</si>
  <si>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</si>
  <si>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</si>
  <si>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</si>
  <si>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</si>
  <si>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</si>
  <si>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</si>
  <si>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</si>
  <si>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</si>
  <si>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</si>
  <si>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</si>
  <si>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</si>
  <si>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</si>
  <si>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</si>
  <si>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</si>
  <si>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</si>
  <si>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</si>
  <si>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</si>
  <si>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</si>
  <si>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</si>
  <si>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</si>
  <si>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</si>
  <si>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</si>
  <si>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</si>
  <si>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</si>
  <si>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</si>
  <si>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</si>
  <si>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</si>
  <si>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</si>
  <si>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</si>
  <si>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</si>
  <si>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</si>
  <si>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</si>
  <si>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</si>
  <si>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</si>
  <si>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</si>
  <si>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</si>
  <si>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</si>
  <si>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</si>
  <si>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</si>
  <si>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</si>
  <si>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</si>
  <si>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</si>
  <si>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</si>
  <si>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</si>
  <si>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</si>
  <si>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</si>
  <si>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</si>
  <si>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</si>
  <si>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</si>
  <si>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</si>
  <si>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</si>
  <si>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</si>
  <si>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</si>
  <si>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</si>
  <si>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</si>
  <si>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</si>
  <si>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</si>
  <si>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</si>
  <si>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</si>
  <si>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</si>
  <si>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</si>
  <si>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</si>
  <si>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</si>
  <si>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</si>
  <si>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</si>
  <si>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</si>
  <si>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</si>
  <si>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</si>
  <si>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</si>
  <si>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</si>
  <si>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</si>
  <si>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</si>
  <si>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</si>
  <si>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</si>
  <si>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</si>
  <si>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</si>
  <si>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</si>
  <si>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</si>
  <si>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</si>
  <si>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</si>
  <si>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</si>
  <si>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</si>
  <si>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</si>
  <si>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</si>
  <si>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</si>
  <si>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</si>
  <si>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</si>
  <si>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</si>
  <si>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</si>
  <si>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</si>
  <si>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</si>
  <si>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</si>
  <si>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</si>
  <si>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</si>
  <si>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</si>
  <si>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</si>
  <si>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</si>
  <si>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</si>
  <si>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</si>
  <si>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</si>
  <si>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</si>
  <si>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</si>
  <si>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</si>
  <si>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</si>
  <si>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</si>
  <si>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</si>
  <si>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</si>
  <si>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</si>
  <si>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</si>
  <si>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</si>
  <si>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</si>
  <si>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</si>
  <si>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</si>
  <si>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</si>
  <si>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</si>
  <si>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</si>
  <si>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</si>
  <si>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</si>
  <si>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</si>
  <si>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</si>
  <si>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</si>
  <si>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</si>
  <si>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</si>
  <si>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</si>
  <si>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</si>
  <si>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</si>
  <si>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</si>
  <si>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</si>
  <si>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</si>
  <si>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</si>
  <si>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</si>
  <si>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</si>
  <si>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</si>
  <si>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</si>
  <si>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</si>
  <si>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</si>
  <si>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</si>
  <si>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</si>
  <si>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</si>
  <si>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</si>
  <si>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</si>
  <si>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</si>
  <si>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</si>
  <si>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</si>
  <si>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</si>
  <si>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</si>
  <si>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</si>
  <si>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</si>
  <si>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</si>
  <si>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</si>
  <si>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</si>
  <si>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</si>
  <si>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</si>
  <si>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</si>
  <si>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</si>
  <si>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</si>
  <si>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</si>
  <si>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</si>
  <si>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</si>
  <si>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</si>
  <si>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</si>
  <si>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</si>
  <si>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</si>
  <si>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</si>
  <si>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</si>
  <si>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</si>
  <si>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</si>
  <si>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</si>
  <si>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</si>
  <si>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</si>
  <si>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</si>
  <si>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</si>
  <si>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</si>
  <si>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</si>
  <si>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</si>
  <si>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</si>
  <si>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</si>
  <si>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</si>
  <si>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</si>
  <si>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</si>
  <si>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</si>
  <si>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</si>
  <si>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</si>
  <si>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</si>
  <si>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</si>
  <si>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</si>
  <si>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</si>
  <si>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</si>
  <si>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</si>
  <si>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</si>
  <si>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</si>
  <si>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</si>
  <si>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</si>
  <si>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</si>
  <si>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</si>
  <si>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</si>
  <si>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</si>
  <si>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</si>
  <si>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</si>
  <si>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</si>
  <si>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</si>
  <si>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</si>
  <si>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</si>
  <si>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</si>
  <si>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</si>
  <si>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</si>
  <si>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</si>
  <si>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</si>
  <si>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</si>
  <si>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</si>
  <si>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</si>
  <si>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</si>
  <si>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</si>
  <si>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</si>
  <si>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</si>
  <si>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</si>
  <si>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</si>
  <si>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</si>
  <si>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</si>
  <si>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</si>
  <si>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</si>
  <si>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</si>
  <si>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</si>
  <si>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</si>
  <si>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</si>
  <si>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</si>
  <si>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</si>
  <si>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</si>
  <si>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</si>
  <si>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</si>
  <si>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</si>
  <si>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</si>
  <si>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</si>
  <si>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</si>
  <si>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</si>
  <si>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</si>
  <si>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</si>
  <si>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</si>
  <si>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</si>
  <si>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</si>
  <si>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</si>
  <si>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</si>
  <si>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</si>
  <si>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</si>
  <si>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</si>
  <si>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</si>
  <si>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</si>
  <si>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</si>
  <si>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</si>
  <si>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</si>
  <si>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</si>
  <si>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</si>
  <si>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</si>
  <si>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</si>
  <si>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</si>
  <si>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</si>
  <si>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</si>
  <si>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</si>
  <si>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</si>
  <si>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</si>
  <si>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</si>
  <si>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</si>
  <si>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</si>
  <si>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</si>
  <si>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</si>
  <si>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</si>
  <si>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</si>
  <si>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</si>
  <si>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</si>
  <si>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</si>
  <si>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</si>
  <si>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</si>
  <si>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</si>
  <si>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</si>
  <si>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</si>
  <si>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</si>
  <si>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</si>
  <si>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</si>
  <si>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</si>
  <si>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</si>
  <si>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</si>
  <si>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</si>
  <si>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</si>
  <si>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</si>
  <si>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</si>
  <si>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</si>
  <si>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</si>
  <si>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</si>
  <si>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</si>
  <si>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</si>
  <si>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</si>
  <si>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</si>
  <si>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</si>
  <si>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</si>
  <si>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</si>
  <si>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</si>
  <si>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</si>
  <si>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</si>
  <si>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</si>
  <si>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</si>
  <si>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</si>
  <si>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</si>
  <si>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</si>
  <si>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</si>
  <si>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</si>
  <si>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</si>
  <si>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</si>
  <si>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</si>
  <si>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</si>
  <si>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</si>
  <si>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</si>
  <si>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</si>
  <si>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</si>
  <si>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</si>
  <si>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</si>
  <si>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</si>
  <si>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</si>
  <si>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</si>
  <si>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</si>
  <si>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</si>
  <si>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</si>
  <si>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</si>
  <si>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</si>
  <si>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</si>
  <si>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</si>
  <si>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</si>
  <si>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</si>
  <si>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</si>
  <si>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</si>
  <si>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</si>
  <si>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</si>
  <si>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</si>
  <si>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</si>
  <si>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</si>
  <si>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</si>
  <si>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</si>
  <si>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</si>
  <si>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</si>
  <si>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</si>
  <si>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</si>
  <si>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</si>
  <si>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</si>
  <si>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</si>
  <si>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</si>
  <si>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</si>
  <si>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</si>
  <si>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</si>
  <si>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</si>
  <si>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</si>
  <si>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</si>
  <si>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</si>
  <si>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</si>
  <si>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</si>
  <si>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</si>
  <si>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</si>
  <si>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</si>
  <si>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</si>
  <si>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</si>
  <si>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</si>
  <si>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</si>
  <si>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</si>
  <si>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</si>
  <si>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</si>
  <si>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</si>
  <si>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</si>
  <si>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</si>
  <si>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</si>
  <si>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</si>
  <si>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</si>
  <si>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</si>
  <si>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</si>
  <si>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</si>
  <si>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</si>
  <si>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</si>
  <si>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</si>
  <si>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</si>
  <si>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</si>
  <si>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</si>
  <si>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</si>
  <si>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</si>
  <si>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</si>
  <si>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</si>
  <si>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</si>
  <si>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</si>
  <si>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</si>
  <si>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</si>
  <si>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</si>
  <si>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</si>
  <si>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</si>
  <si>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</si>
  <si>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</si>
  <si>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</si>
  <si>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</si>
  <si>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</si>
  <si>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</si>
  <si>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</si>
  <si>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</si>
  <si>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</si>
  <si>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</si>
  <si>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</si>
  <si>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</si>
  <si>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</si>
  <si>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</si>
  <si>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</si>
  <si>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</si>
  <si>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</si>
  <si>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</si>
  <si>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</si>
  <si>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</si>
  <si>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</si>
  <si>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</si>
  <si>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</si>
  <si>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</si>
  <si>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</si>
  <si>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</si>
  <si>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</si>
  <si>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</si>
  <si>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</si>
  <si>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</si>
  <si>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</si>
  <si>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</si>
  <si>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</si>
  <si>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</si>
  <si>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</si>
  <si>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</si>
  <si>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</si>
  <si>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</si>
  <si>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</si>
  <si>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</si>
  <si>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</si>
  <si>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</si>
  <si>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</si>
  <si>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</si>
  <si>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</si>
  <si>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</si>
  <si>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</si>
  <si>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</si>
  <si>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</si>
  <si>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</si>
  <si>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</si>
  <si>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</si>
  <si>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</si>
  <si>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</si>
  <si>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</si>
  <si>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</si>
  <si>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</si>
  <si>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</si>
  <si>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</si>
  <si>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</si>
  <si>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</si>
  <si>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</si>
  <si>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</si>
  <si>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</si>
  <si>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</si>
  <si>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</si>
  <si>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</si>
  <si>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</si>
  <si>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</si>
  <si>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</si>
  <si>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</si>
  <si>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</si>
  <si>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</si>
  <si>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</si>
  <si>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</si>
  <si>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</si>
  <si>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</si>
  <si>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</si>
  <si>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</si>
  <si>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</si>
  <si>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</si>
  <si>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</si>
  <si>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</si>
  <si>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</si>
  <si>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</si>
  <si>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</si>
  <si>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</si>
  <si>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</si>
  <si>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</si>
  <si>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</si>
  <si>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</si>
  <si>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</si>
  <si>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</si>
  <si>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</si>
  <si>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</si>
  <si>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</si>
  <si>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</si>
  <si>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</si>
  <si>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</si>
  <si>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</si>
  <si>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</si>
  <si>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</si>
  <si>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</si>
  <si>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</si>
  <si>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</si>
  <si>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</si>
  <si>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</si>
  <si>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</si>
  <si>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</si>
  <si>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</si>
  <si>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</si>
  <si>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</si>
  <si>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</si>
  <si>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</si>
  <si>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</si>
  <si>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</si>
  <si>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</si>
  <si>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</si>
  <si>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</si>
  <si>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</si>
  <si>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</si>
  <si>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</si>
  <si>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</si>
  <si>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</si>
  <si>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</si>
  <si>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</si>
  <si>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</si>
  <si>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</si>
  <si>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</si>
  <si>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</si>
  <si>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</si>
  <si>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</si>
  <si>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</si>
  <si>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</si>
  <si>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</si>
  <si>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</si>
  <si>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</si>
  <si>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</si>
  <si>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</si>
  <si>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</si>
  <si>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</si>
  <si>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</si>
  <si>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</si>
  <si>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</si>
  <si>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</si>
  <si>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</si>
  <si>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</si>
  <si>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</si>
  <si>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</si>
  <si>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</si>
  <si>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</si>
  <si>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</si>
  <si>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</si>
  <si>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</si>
  <si>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</si>
  <si>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</si>
  <si>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</si>
  <si>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</si>
  <si>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</si>
  <si>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</si>
  <si>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</si>
  <si>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</si>
  <si>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</si>
  <si>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</si>
  <si>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</si>
  <si>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</si>
  <si>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</si>
  <si>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</si>
  <si>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</si>
  <si>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</si>
  <si>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</si>
  <si>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</si>
  <si>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</si>
  <si>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</si>
  <si>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</si>
  <si>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</si>
  <si>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</si>
  <si>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</si>
  <si>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</si>
  <si>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</si>
  <si>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</si>
  <si>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</si>
  <si>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</si>
  <si>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</si>
  <si>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</si>
  <si>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</si>
  <si>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</si>
  <si>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</si>
  <si>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</si>
  <si>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</si>
  <si>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</si>
  <si>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</si>
  <si>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</si>
  <si>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</si>
  <si>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</si>
  <si>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</si>
  <si>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</si>
  <si>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</si>
  <si>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</si>
  <si>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</si>
  <si>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</si>
  <si>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</si>
  <si>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</si>
  <si>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</si>
  <si>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</si>
  <si>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</si>
  <si>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</si>
  <si>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</si>
  <si>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</si>
  <si>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</si>
  <si>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</si>
  <si>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</si>
  <si>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</si>
  <si>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</si>
  <si>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</si>
  <si>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</si>
  <si>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</si>
  <si>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</si>
  <si>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</si>
  <si>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</si>
  <si>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</si>
  <si>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</si>
  <si>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</si>
  <si>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</si>
  <si>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</si>
  <si>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</si>
  <si>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</si>
  <si>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</si>
  <si>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</si>
  <si>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</si>
  <si>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</si>
  <si>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</si>
  <si>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</si>
  <si>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</si>
  <si>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</si>
  <si>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</si>
  <si>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</si>
  <si>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</si>
  <si>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</si>
  <si>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</si>
  <si>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</si>
  <si>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</si>
  <si>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</si>
  <si>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</si>
  <si>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</si>
  <si>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</si>
  <si>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</si>
  <si>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</si>
  <si>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</si>
  <si>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</si>
  <si>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</si>
  <si>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</si>
  <si>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</si>
  <si>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</si>
  <si>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</si>
  <si>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</si>
  <si>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</si>
  <si>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</si>
  <si>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</si>
  <si>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</si>
  <si>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</si>
  <si>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</si>
  <si>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</si>
  <si>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</si>
  <si>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</si>
  <si>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</si>
  <si>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</si>
  <si>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</si>
  <si>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</si>
  <si>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</si>
  <si>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</si>
  <si>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</si>
  <si>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</si>
  <si>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</si>
  <si>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</si>
  <si>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</si>
  <si>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</si>
  <si>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</si>
  <si>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</si>
  <si>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</si>
  <si>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</si>
  <si>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</si>
  <si>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</si>
  <si>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</si>
  <si>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</si>
  <si>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</si>
  <si>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</si>
  <si>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</si>
  <si>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</si>
  <si>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</si>
  <si>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</si>
  <si>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</si>
  <si>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</si>
  <si>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</si>
  <si>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</si>
  <si>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</si>
  <si>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</si>
  <si>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</si>
  <si>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</si>
  <si>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</si>
  <si>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</si>
  <si>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</si>
  <si>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</si>
  <si>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</si>
  <si>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</si>
  <si>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</si>
  <si>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</si>
  <si>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</si>
  <si>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</si>
  <si>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</si>
  <si>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</si>
  <si>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</si>
  <si>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</si>
  <si>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</si>
  <si>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</si>
  <si>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</si>
  <si>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</si>
  <si>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</si>
  <si>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</si>
  <si>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</si>
  <si>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</si>
  <si>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</si>
  <si>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</si>
  <si>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</si>
  <si>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</si>
  <si>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</si>
  <si>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</si>
  <si>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</si>
  <si>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</si>
  <si>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</si>
  <si>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</si>
  <si>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</si>
  <si>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</si>
  <si>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</si>
  <si>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</si>
  <si>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</si>
  <si>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</si>
  <si>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</si>
  <si>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</si>
  <si>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</si>
  <si>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</si>
  <si>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</si>
  <si>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</si>
  <si>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</si>
  <si>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</si>
  <si>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</si>
  <si>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</si>
  <si>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</si>
  <si>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</si>
  <si>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</si>
  <si>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</si>
  <si>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</si>
  <si>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</si>
  <si>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</si>
  <si>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</si>
  <si>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</si>
  <si>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</si>
  <si>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</si>
  <si>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</si>
  <si>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</si>
  <si>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</si>
  <si>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</si>
  <si>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</si>
  <si>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</si>
  <si>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</si>
  <si>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</si>
  <si>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</si>
  <si>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</si>
  <si>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</si>
  <si>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</si>
  <si>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</si>
  <si>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</si>
  <si>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</si>
  <si>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</si>
  <si>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</si>
  <si>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</si>
  <si>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</si>
  <si>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</si>
  <si>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</si>
  <si>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</si>
  <si>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</si>
  <si>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</si>
  <si>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</si>
  <si>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</si>
  <si>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</si>
  <si>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</si>
  <si>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</si>
  <si>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</si>
  <si>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</si>
  <si>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</si>
  <si>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</si>
  <si>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</si>
  <si>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</si>
  <si>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</si>
  <si>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</si>
  <si>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</si>
  <si>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</si>
  <si>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</si>
  <si>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</si>
  <si>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</si>
  <si>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</si>
  <si>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</si>
  <si>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</si>
  <si>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</si>
  <si>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</si>
  <si>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</si>
  <si>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</si>
  <si>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</si>
  <si>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</si>
  <si>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</si>
  <si>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</si>
  <si>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</si>
  <si>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</si>
  <si>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</si>
  <si>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</si>
  <si>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</si>
  <si>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</si>
  <si>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</si>
  <si>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</si>
  <si>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</si>
  <si>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</si>
  <si>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</si>
  <si>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</si>
  <si>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</si>
  <si>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</si>
  <si>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</si>
  <si>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</si>
  <si>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</si>
  <si>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</si>
  <si>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</si>
  <si>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</si>
  <si>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</si>
  <si>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</si>
  <si>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</si>
  <si>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</si>
  <si>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</si>
  <si>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</si>
  <si>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</si>
  <si>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</si>
  <si>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</si>
  <si>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</si>
  <si>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</si>
  <si>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</si>
  <si>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</si>
  <si>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</si>
  <si>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</si>
  <si>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</si>
  <si>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</si>
  <si>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</si>
  <si>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</si>
  <si>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</si>
  <si>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</si>
  <si>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</si>
  <si>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</si>
  <si>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</si>
  <si>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</si>
  <si>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</si>
  <si>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</si>
  <si>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</si>
  <si>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</si>
  <si>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</si>
  <si>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</si>
  <si>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</si>
  <si>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</si>
  <si>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</si>
  <si>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</si>
  <si>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</si>
  <si>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</si>
  <si>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</si>
  <si>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</si>
  <si>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</si>
  <si>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</si>
  <si>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</si>
  <si>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</si>
  <si>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</si>
  <si>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</si>
  <si>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</si>
  <si>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</si>
  <si>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</si>
  <si>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</si>
  <si>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</si>
  <si>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</si>
  <si>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</si>
  <si>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</si>
  <si>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</si>
  <si>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</si>
  <si>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</si>
  <si>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</si>
  <si>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</si>
  <si>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</si>
  <si>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</si>
  <si>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</si>
  <si>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</si>
  <si>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</si>
  <si>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</si>
  <si>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</si>
  <si>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</si>
  <si>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</si>
  <si>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</si>
  <si>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</si>
  <si>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</si>
  <si>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</si>
  <si>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</si>
  <si>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</si>
  <si>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</si>
  <si>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</si>
  <si>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</si>
  <si>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</si>
  <si>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</si>
  <si>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</si>
  <si>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</si>
  <si>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</si>
  <si>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</si>
  <si>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</si>
  <si>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</si>
  <si>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</si>
  <si>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</si>
  <si>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</si>
  <si>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</si>
  <si>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</si>
  <si>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</si>
  <si>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</si>
  <si>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</si>
  <si>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</si>
  <si>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</si>
  <si>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</si>
  <si>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</si>
  <si>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</si>
  <si>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</si>
  <si>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</si>
  <si>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</si>
  <si>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</si>
  <si>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</si>
  <si>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</si>
  <si>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</si>
  <si>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</si>
  <si>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</si>
  <si>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</si>
  <si>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</si>
  <si>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</si>
  <si>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</si>
  <si>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</si>
  <si>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</si>
  <si>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</si>
  <si>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</si>
  <si>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</si>
  <si>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</si>
  <si>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</si>
  <si>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</si>
  <si>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</si>
  <si>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</si>
  <si>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</si>
  <si>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</si>
  <si>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</si>
  <si>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</si>
  <si>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</si>
  <si>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</si>
  <si>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</si>
  <si>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</si>
  <si>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</si>
  <si>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</si>
  <si>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</si>
  <si>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</si>
  <si>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</si>
  <si>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</si>
  <si>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</si>
  <si>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</si>
  <si>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</si>
  <si>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</si>
  <si>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</si>
  <si>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</si>
  <si>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</si>
  <si>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</si>
  <si>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</si>
  <si>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</si>
  <si>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</si>
  <si>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</si>
  <si>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</si>
  <si>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</si>
  <si>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</si>
  <si>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</si>
  <si>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</si>
  <si>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</si>
  <si>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</si>
  <si>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</si>
  <si>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</si>
  <si>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</si>
  <si>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</si>
  <si>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</si>
  <si>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</si>
  <si>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</si>
  <si>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</si>
  <si>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</si>
  <si>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</si>
  <si>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</si>
  <si>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</si>
  <si>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</si>
  <si>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</si>
  <si>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</si>
  <si>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</si>
  <si>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</si>
  <si>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</si>
  <si>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</si>
  <si>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</si>
  <si>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</si>
  <si>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</si>
  <si>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</si>
  <si>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</si>
  <si>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</si>
  <si>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</si>
  <si>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</si>
  <si>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</si>
  <si>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</si>
  <si>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</si>
  <si>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</si>
  <si>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</si>
  <si>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</si>
  <si>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</si>
  <si>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</si>
  <si>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</si>
  <si>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</si>
  <si>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</si>
  <si>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</si>
  <si>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</si>
  <si>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</si>
  <si>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</si>
  <si>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</si>
  <si>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</si>
  <si>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</si>
  <si>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</si>
  <si>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</si>
  <si>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</si>
  <si>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</si>
  <si>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</si>
  <si>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</si>
  <si>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</si>
  <si>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</si>
  <si>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</si>
  <si>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</si>
  <si>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</si>
  <si>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</si>
  <si>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</si>
  <si>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</si>
  <si>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</si>
  <si>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</si>
  <si>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</si>
  <si>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</si>
  <si>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</si>
  <si>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</si>
  <si>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</si>
  <si>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</si>
  <si>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</si>
  <si>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</si>
  <si>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</si>
  <si>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</si>
  <si>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</si>
  <si>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</si>
  <si>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</si>
  <si>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</si>
  <si>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</si>
  <si>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</si>
  <si>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</si>
  <si>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</si>
  <si>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</si>
  <si>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</si>
  <si>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</si>
  <si>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</si>
  <si>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</si>
  <si>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</si>
  <si>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</si>
  <si>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</si>
  <si>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</si>
  <si>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</si>
  <si>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</si>
  <si>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</si>
  <si>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</si>
  <si>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</si>
  <si>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</si>
  <si>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</si>
  <si>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</si>
  <si>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</si>
  <si>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</si>
  <si>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</si>
  <si>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</si>
  <si>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</si>
  <si>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</si>
  <si>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</si>
  <si>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</si>
  <si>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</si>
  <si>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</si>
  <si>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</si>
  <si>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</si>
  <si>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</si>
  <si>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</si>
  <si>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</si>
  <si>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</si>
  <si>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</si>
  <si>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</si>
  <si>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</si>
  <si>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</si>
  <si>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</si>
  <si>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</si>
  <si>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</si>
  <si>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</si>
  <si>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</si>
  <si>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</si>
  <si>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</si>
  <si>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</si>
  <si>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</si>
  <si>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</si>
  <si>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</si>
  <si>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</si>
  <si>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</si>
  <si>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</si>
  <si>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</si>
  <si>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</si>
  <si>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</si>
  <si>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</si>
  <si>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</si>
  <si>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</si>
  <si>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</si>
  <si>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</si>
  <si>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</si>
  <si>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</si>
  <si>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</si>
  <si>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</si>
  <si>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</si>
  <si>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</si>
  <si>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</si>
  <si>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</si>
  <si>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</si>
  <si>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</si>
  <si>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</si>
  <si>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</si>
  <si>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</si>
  <si>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</si>
  <si>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</si>
  <si>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</si>
  <si>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</si>
  <si>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</si>
  <si>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</si>
  <si>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</si>
  <si>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</si>
  <si>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</si>
  <si>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</si>
  <si>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</si>
  <si>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</si>
  <si>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</si>
  <si>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</si>
  <si>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</si>
  <si>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</si>
  <si>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</si>
  <si>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</si>
  <si>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</si>
  <si>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</si>
  <si>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</si>
  <si>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</si>
  <si>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</si>
  <si>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</si>
  <si>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</si>
  <si>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</si>
  <si>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</si>
  <si>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</si>
  <si>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</si>
  <si>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</si>
  <si>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</si>
  <si>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</si>
  <si>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</si>
  <si>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</si>
  <si>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</si>
  <si>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</si>
  <si>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</si>
  <si>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</si>
  <si>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</si>
  <si>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</si>
  <si>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</si>
  <si>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</si>
  <si>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</si>
  <si>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</si>
  <si>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</si>
  <si>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</si>
  <si>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</si>
  <si>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</si>
  <si>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</si>
  <si>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</si>
  <si>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</si>
  <si>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</si>
  <si>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</si>
  <si>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</si>
  <si>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</si>
  <si>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</si>
  <si>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</si>
  <si>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</si>
  <si>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</si>
  <si>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</si>
  <si>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</si>
  <si>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</si>
  <si>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</si>
  <si>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</si>
  <si>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</si>
  <si>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</si>
  <si>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</si>
  <si>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</si>
  <si>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</si>
  <si>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</si>
  <si>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</si>
  <si>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</si>
  <si>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</si>
  <si>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</si>
  <si>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</si>
  <si>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</si>
  <si>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</si>
  <si>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</si>
  <si>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</si>
  <si>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</si>
  <si>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</si>
  <si>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</si>
  <si>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</si>
  <si>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</si>
  <si>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</si>
  <si>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</si>
  <si>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</si>
  <si>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</si>
  <si>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</si>
  <si>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</si>
  <si>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</si>
  <si>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</si>
  <si>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</si>
  <si>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</si>
  <si>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</si>
  <si>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</si>
  <si>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</si>
  <si>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</si>
  <si>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</si>
  <si>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</si>
  <si>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</si>
  <si>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</si>
  <si>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</si>
  <si>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</si>
  <si>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</si>
  <si>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</si>
  <si>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</si>
  <si>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</si>
  <si>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</si>
  <si>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</si>
  <si>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</si>
  <si>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</si>
  <si>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</si>
  <si>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</si>
  <si>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</si>
  <si>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</si>
  <si>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</si>
  <si>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</si>
  <si>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</si>
  <si>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</si>
  <si>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</si>
  <si>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</si>
  <si>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</si>
  <si>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</si>
  <si>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</si>
  <si>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</si>
  <si>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</si>
  <si>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</si>
  <si>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</si>
  <si>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</si>
  <si>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</si>
  <si>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</si>
  <si>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</si>
  <si>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</si>
  <si>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</si>
  <si>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</si>
  <si>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</si>
  <si>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</si>
  <si>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</si>
  <si>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</si>
  <si>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</si>
  <si>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</si>
  <si>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</si>
  <si>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</si>
  <si>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</si>
  <si>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</si>
  <si>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</si>
  <si>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</si>
  <si>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</si>
  <si>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</si>
  <si>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</si>
  <si>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</si>
  <si>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</si>
  <si>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</si>
  <si>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</si>
  <si>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</si>
  <si>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</si>
  <si>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</si>
  <si>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</si>
  <si>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</si>
  <si>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</si>
  <si>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</si>
  <si>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</si>
  <si>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</si>
  <si>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</si>
  <si>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</si>
  <si>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</si>
  <si>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</si>
  <si>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</si>
  <si>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</si>
  <si>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</si>
  <si>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</si>
  <si>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</si>
  <si>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</si>
  <si>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</si>
  <si>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</si>
  <si>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</si>
  <si>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</si>
  <si>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</si>
  <si>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</si>
  <si>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</si>
  <si>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</si>
  <si>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</si>
  <si>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</si>
  <si>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</si>
  <si>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</si>
  <si>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</si>
  <si>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</si>
  <si>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</si>
  <si>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</si>
  <si>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</si>
  <si>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</si>
  <si>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</si>
  <si>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</si>
  <si>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</si>
  <si>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</si>
  <si>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</si>
  <si>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</si>
  <si>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</si>
  <si>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</si>
  <si>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</si>
  <si>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</si>
  <si>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</si>
  <si>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</si>
  <si>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</si>
  <si>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</si>
  <si>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</si>
  <si>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</si>
  <si>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</si>
  <si>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</si>
  <si>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</si>
  <si>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</si>
  <si>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</si>
  <si>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</si>
  <si>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</si>
  <si>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</si>
  <si>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</si>
  <si>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</si>
  <si>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</si>
  <si>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</si>
  <si>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</si>
  <si>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</si>
  <si>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</si>
  <si>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</si>
  <si>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</si>
  <si>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</si>
  <si>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</si>
  <si>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</si>
  <si>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</si>
  <si>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</si>
  <si>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</si>
  <si>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</si>
  <si>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</si>
  <si>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</si>
  <si>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</si>
  <si>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</si>
  <si>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</si>
  <si>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</si>
  <si>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</si>
  <si>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</si>
  <si>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</si>
  <si>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</si>
  <si>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</si>
  <si>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</si>
  <si>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</si>
  <si>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</si>
  <si>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</si>
  <si>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</si>
  <si>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</si>
  <si>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</si>
  <si>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</si>
  <si>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</si>
  <si>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</si>
  <si>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</si>
  <si>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</si>
  <si>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</si>
  <si>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</si>
  <si>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</si>
  <si>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</si>
  <si>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</si>
  <si>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</si>
  <si>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</si>
  <si>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</si>
  <si>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</si>
  <si>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</si>
  <si>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</si>
  <si>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</si>
  <si>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</si>
  <si>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</si>
  <si>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</si>
  <si>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</si>
  <si>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</si>
  <si>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</si>
  <si>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</si>
  <si>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</si>
  <si>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</si>
  <si>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</si>
  <si>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</si>
  <si>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</si>
  <si>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</si>
  <si>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</si>
  <si>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</si>
  <si>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</si>
  <si>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</si>
  <si>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</si>
  <si>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</si>
  <si>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</si>
  <si>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</si>
  <si>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</si>
  <si>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</si>
  <si>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</si>
  <si>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</si>
  <si>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</si>
  <si>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</si>
  <si>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</si>
  <si>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</si>
  <si>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</si>
  <si>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</si>
  <si>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</si>
  <si>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</si>
  <si>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</si>
  <si>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</si>
  <si>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</si>
  <si>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</si>
  <si>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</si>
  <si>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</si>
  <si>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</si>
  <si>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</si>
  <si>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</si>
  <si>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</si>
  <si>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</si>
  <si>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</si>
  <si>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</si>
  <si>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</si>
  <si>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</si>
  <si>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</si>
  <si>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</si>
  <si>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</si>
  <si>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</si>
  <si>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</si>
  <si>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</si>
  <si>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</si>
  <si>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</si>
  <si>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</si>
  <si>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</si>
  <si>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</si>
  <si>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</si>
  <si>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</si>
  <si>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</si>
  <si>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</si>
  <si>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</si>
  <si>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</si>
  <si>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</si>
  <si>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</si>
  <si>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</si>
  <si>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</si>
  <si>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</si>
  <si>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</si>
  <si>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</si>
  <si>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</si>
  <si>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</si>
  <si>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</si>
  <si>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</si>
  <si>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</si>
  <si>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</si>
  <si>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</si>
  <si>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</si>
  <si>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</si>
  <si>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</si>
  <si>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</si>
  <si>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</si>
  <si>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</si>
  <si>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</si>
  <si>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</si>
  <si>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</si>
  <si>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</si>
  <si>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</si>
  <si>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</si>
  <si>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</si>
  <si>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</si>
  <si>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</si>
  <si>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</si>
  <si>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</si>
  <si>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</si>
  <si>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</si>
  <si>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</si>
  <si>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</si>
  <si>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</si>
  <si>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</si>
  <si>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</si>
  <si>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</si>
  <si>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</si>
  <si>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</si>
  <si>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</si>
  <si>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</si>
  <si>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</si>
  <si>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</si>
  <si>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</si>
  <si>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</si>
  <si>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</si>
  <si>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</si>
  <si>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</si>
  <si>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</si>
  <si>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</si>
  <si>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</si>
  <si>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</si>
  <si>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</si>
  <si>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</si>
  <si>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</si>
  <si>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</si>
  <si>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</si>
  <si>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</si>
  <si>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</si>
  <si>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</si>
  <si>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</si>
  <si>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</si>
  <si>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</si>
  <si>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</si>
  <si>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</si>
  <si>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</si>
  <si>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</si>
  <si>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</si>
  <si>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</si>
  <si>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</si>
  <si>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</si>
  <si>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</si>
  <si>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</si>
  <si>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</si>
  <si>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</si>
  <si>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</si>
  <si>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</si>
  <si>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</si>
  <si>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</si>
  <si>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</si>
  <si>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</si>
  <si>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</si>
  <si>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</si>
  <si>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</si>
  <si>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</si>
  <si>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</si>
  <si>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</si>
  <si>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</si>
  <si>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</si>
  <si>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</si>
  <si>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</si>
  <si>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</si>
  <si>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</si>
  <si>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</si>
  <si>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</si>
  <si>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</si>
  <si>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</si>
  <si>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</si>
  <si>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</si>
  <si>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</si>
  <si>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</si>
  <si>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</si>
  <si>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</si>
  <si>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</si>
  <si>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</si>
  <si>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</si>
  <si>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</si>
  <si>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</si>
  <si>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</si>
  <si>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</si>
  <si>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</si>
  <si>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</si>
  <si>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</si>
  <si>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</si>
  <si>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</si>
  <si>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</si>
  <si>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</si>
  <si>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</si>
  <si>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</si>
  <si>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</si>
  <si>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</si>
  <si>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</si>
  <si>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</si>
  <si>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</si>
  <si>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</si>
  <si>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</si>
  <si>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</si>
  <si>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</si>
  <si>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</si>
  <si>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</si>
  <si>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</si>
  <si>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</si>
  <si>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</si>
  <si>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</si>
  <si>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</si>
  <si>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</si>
  <si>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</si>
  <si>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</si>
  <si>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</si>
  <si>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</si>
  <si>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</si>
  <si>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</si>
  <si>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</si>
  <si>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</si>
  <si>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</si>
  <si>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</si>
  <si>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</si>
  <si>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</si>
  <si>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</si>
  <si>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</si>
  <si>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</si>
  <si>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</si>
  <si>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</si>
  <si>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</si>
  <si>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</si>
  <si>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</si>
  <si>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</si>
  <si>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</si>
  <si>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</si>
  <si>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</si>
  <si>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</si>
  <si>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</si>
  <si>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</si>
  <si>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</si>
  <si>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</si>
  <si>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</si>
  <si>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</si>
  <si>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</si>
  <si>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</si>
  <si>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</si>
  <si>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</si>
  <si>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</si>
  <si>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</si>
  <si>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</si>
  <si>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</si>
  <si>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</si>
  <si>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</si>
  <si>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</si>
  <si>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</si>
  <si>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</si>
  <si>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</si>
  <si>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</si>
  <si>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</si>
  <si>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</si>
  <si>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</si>
  <si>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</si>
  <si>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</si>
  <si>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</si>
  <si>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</si>
  <si>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</si>
  <si>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</si>
  <si>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</si>
  <si>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</si>
  <si>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</si>
  <si>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</si>
  <si>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</si>
  <si>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</si>
  <si>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</si>
  <si>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</si>
  <si>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</si>
  <si>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</si>
  <si>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</si>
  <si>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</si>
  <si>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</si>
  <si>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</si>
  <si>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</si>
  <si>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</si>
  <si>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</si>
  <si>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</si>
  <si>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</si>
  <si>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</si>
  <si>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</si>
  <si>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</si>
  <si>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</si>
  <si>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</si>
  <si>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</si>
  <si>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</si>
  <si>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</si>
  <si>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</si>
  <si>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</si>
  <si>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</si>
  <si>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</si>
  <si>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</si>
  <si>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</si>
  <si>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</si>
  <si>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</si>
  <si>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</si>
  <si>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</si>
  <si>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</si>
  <si>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</si>
  <si>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</si>
  <si>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</si>
  <si>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</si>
  <si>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</si>
  <si>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</si>
  <si>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</si>
  <si>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</si>
  <si>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</si>
  <si>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</si>
  <si>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</si>
  <si>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</si>
  <si>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</si>
  <si>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</si>
  <si>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</si>
  <si>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</si>
  <si>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</si>
  <si>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</si>
  <si>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</si>
  <si>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</si>
  <si>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</si>
  <si>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</si>
  <si>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</si>
  <si>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</si>
  <si>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</si>
  <si>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</si>
  <si>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</si>
  <si>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</si>
  <si>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</si>
  <si>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</si>
  <si>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</si>
  <si>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</si>
  <si>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</si>
  <si>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</si>
  <si>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</si>
  <si>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</si>
  <si>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</si>
  <si>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</si>
  <si>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</si>
  <si>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</si>
  <si>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</si>
  <si>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</si>
  <si>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</si>
  <si>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</si>
  <si>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</si>
  <si>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</si>
  <si>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</si>
  <si>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</si>
  <si>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</si>
  <si>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</si>
  <si>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</si>
  <si>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</si>
  <si>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</si>
  <si>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</si>
  <si>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</si>
  <si>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</si>
  <si>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</si>
  <si>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</si>
  <si>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</si>
  <si>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</si>
  <si>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</si>
  <si>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</si>
  <si>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</si>
  <si>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</si>
  <si>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</si>
  <si>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</si>
  <si>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</si>
  <si>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</si>
  <si>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</si>
  <si>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</si>
  <si>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</si>
  <si>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</si>
  <si>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</si>
  <si>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</si>
  <si>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</si>
  <si>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</si>
  <si>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</si>
  <si>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</si>
  <si>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</si>
  <si>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</si>
  <si>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</si>
  <si>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</si>
  <si>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</si>
  <si>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</si>
  <si>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</si>
  <si>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</si>
  <si>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</si>
  <si>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</si>
  <si>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</si>
  <si>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</si>
  <si>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</si>
  <si>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</si>
  <si>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</si>
  <si>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</si>
  <si>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</si>
  <si>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</si>
  <si>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</si>
  <si>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</si>
  <si>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</si>
  <si>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</si>
  <si>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</si>
  <si>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</si>
  <si>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</si>
  <si>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</si>
  <si>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</si>
  <si>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</si>
  <si>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</si>
  <si>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</si>
  <si>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</si>
  <si>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</si>
  <si>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</si>
  <si>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</si>
  <si>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</si>
  <si>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</si>
  <si>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</si>
  <si>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</si>
  <si>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</si>
  <si>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</si>
  <si>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</si>
  <si>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</si>
  <si>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</si>
  <si>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</si>
  <si>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</si>
  <si>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</si>
  <si>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</si>
  <si>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</si>
  <si>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</si>
  <si>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</si>
  <si>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</si>
  <si>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</si>
  <si>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</si>
  <si>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</si>
  <si>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</si>
  <si>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</si>
  <si>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</si>
  <si>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</si>
  <si>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</si>
  <si>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</si>
  <si>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</si>
  <si>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</si>
  <si>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</si>
  <si>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</si>
  <si>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</si>
  <si>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</si>
  <si>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</si>
  <si>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</si>
  <si>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</si>
  <si>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</si>
  <si>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</si>
  <si>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</si>
  <si>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</si>
  <si>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</si>
  <si>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</si>
  <si>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</si>
  <si>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</si>
  <si>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</si>
  <si>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</si>
  <si>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</si>
  <si>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</si>
  <si>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</si>
  <si>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</si>
  <si>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</si>
  <si>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</si>
  <si>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</si>
  <si>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</si>
  <si>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</si>
  <si>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</si>
  <si>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</si>
  <si>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</si>
  <si>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</si>
  <si>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</si>
  <si>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</si>
  <si>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</si>
  <si>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</si>
  <si>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</si>
  <si>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</si>
  <si>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</si>
  <si>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</si>
  <si>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</si>
  <si>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</si>
  <si>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</si>
  <si>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</si>
  <si>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</si>
  <si>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</si>
  <si>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</si>
  <si>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</si>
  <si>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</si>
  <si>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</si>
  <si>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</si>
  <si>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</si>
  <si>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</si>
  <si>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</si>
  <si>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</si>
  <si>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</si>
  <si>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</si>
  <si>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</si>
  <si>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</si>
  <si>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</si>
  <si>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</si>
  <si>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</si>
  <si>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</si>
  <si>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</si>
  <si>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</si>
  <si>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</si>
  <si>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</si>
  <si>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</si>
  <si>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</si>
  <si>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</si>
  <si>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</si>
  <si>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</si>
  <si>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</si>
  <si>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</si>
  <si>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</si>
  <si>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</si>
  <si>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</si>
  <si>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</si>
  <si>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</si>
  <si>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</si>
  <si>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</si>
  <si>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</si>
  <si>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</si>
  <si>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</si>
  <si>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</si>
  <si>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</si>
  <si>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</si>
  <si>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</si>
  <si>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</si>
  <si>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</si>
  <si>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</si>
  <si>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</si>
  <si>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</si>
  <si>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</si>
  <si>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</si>
  <si>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</si>
  <si>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</si>
  <si>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</si>
  <si>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</si>
  <si>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</si>
  <si>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</si>
  <si>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</si>
  <si>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</si>
  <si>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</si>
  <si>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</si>
  <si>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</si>
  <si>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</si>
  <si>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</si>
  <si>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</si>
  <si>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</si>
  <si>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</si>
  <si>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</si>
  <si>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</si>
  <si>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</si>
  <si>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</si>
  <si>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</si>
  <si>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</si>
  <si>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</si>
  <si>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</si>
  <si>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</si>
  <si>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</si>
  <si>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</si>
  <si>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</si>
  <si>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</si>
  <si>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</si>
  <si>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</si>
  <si>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</si>
  <si>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</si>
  <si>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</si>
  <si>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</si>
  <si>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</si>
  <si>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</si>
  <si>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</si>
  <si>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</si>
  <si>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</si>
  <si>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</si>
  <si>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</si>
  <si>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</si>
  <si>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</si>
  <si>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</si>
  <si>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</si>
  <si>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</si>
  <si>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</si>
  <si>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</si>
  <si>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</si>
  <si>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</si>
  <si>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</si>
  <si>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</si>
  <si>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</si>
  <si>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</si>
  <si>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</si>
  <si>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</si>
  <si>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</si>
  <si>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</si>
  <si>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</si>
  <si>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</si>
  <si>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</si>
  <si>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</si>
  <si>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</si>
  <si>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</si>
  <si>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</si>
  <si>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</si>
  <si>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</si>
  <si>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</si>
  <si>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</si>
  <si>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</si>
  <si>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</si>
  <si>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</si>
  <si>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</si>
  <si>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</si>
  <si>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</si>
  <si>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</si>
  <si>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</si>
  <si>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</si>
  <si>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</si>
  <si>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</si>
  <si>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</si>
  <si>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</si>
  <si>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</si>
  <si>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</si>
  <si>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</si>
  <si>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</si>
  <si>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</si>
  <si>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</si>
  <si>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</si>
  <si>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</si>
  <si>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</si>
  <si>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</si>
  <si>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</si>
  <si>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</si>
  <si>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</si>
  <si>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</si>
  <si>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</si>
  <si>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</si>
  <si>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</si>
  <si>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</si>
  <si>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</si>
  <si>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</si>
  <si>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</si>
  <si>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</si>
  <si>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</si>
  <si>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</si>
  <si>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</si>
  <si>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</si>
  <si>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</si>
  <si>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</si>
  <si>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</si>
  <si>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</si>
  <si>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</si>
  <si>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</si>
  <si>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</si>
  <si>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</si>
  <si>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</si>
  <si>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</si>
  <si>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</si>
  <si>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</si>
  <si>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</si>
  <si>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</si>
  <si>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</si>
  <si>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</si>
  <si>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</si>
  <si>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</si>
  <si>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</si>
  <si>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</si>
  <si>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</si>
  <si>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</si>
  <si>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</si>
  <si>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</si>
  <si>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</si>
  <si>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</si>
  <si>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</si>
  <si>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</si>
  <si>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</si>
  <si>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</si>
  <si>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</si>
  <si>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</si>
  <si>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</si>
  <si>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</si>
  <si>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</si>
  <si>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</si>
  <si>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</si>
  <si>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</si>
  <si>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</si>
  <si>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</si>
  <si>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</si>
  <si>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</si>
  <si>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</si>
  <si>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</si>
  <si>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</si>
  <si>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</si>
  <si>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</si>
  <si>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</si>
  <si>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</si>
  <si>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</si>
  <si>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</si>
  <si>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</si>
  <si>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</si>
  <si>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</si>
  <si>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</si>
  <si>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</si>
  <si>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</si>
  <si>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</si>
  <si>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</si>
  <si>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</si>
  <si>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</si>
  <si>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</si>
  <si>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</si>
  <si>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</si>
  <si>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</si>
  <si>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</si>
  <si>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</si>
  <si>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</si>
  <si>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</si>
  <si>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</si>
  <si>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</si>
  <si>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</si>
  <si>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</si>
  <si>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</si>
  <si>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</si>
  <si>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</si>
  <si>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</si>
  <si>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</si>
  <si>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</si>
  <si>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</si>
  <si>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</si>
  <si>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</si>
  <si>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</si>
  <si>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</si>
  <si>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</si>
  <si>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</si>
  <si>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</si>
  <si>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</si>
  <si>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</si>
  <si>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</si>
  <si>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</si>
  <si>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</si>
  <si>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</si>
  <si>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</si>
  <si>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</si>
  <si>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</si>
  <si>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</si>
  <si>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</si>
  <si>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</si>
  <si>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</si>
  <si>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</si>
  <si>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</si>
  <si>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</si>
  <si>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</si>
  <si>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</si>
  <si>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</si>
  <si>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</si>
  <si>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</si>
  <si>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</si>
  <si>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</si>
  <si>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</si>
  <si>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</si>
  <si>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</si>
  <si>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</si>
  <si>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</si>
  <si>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</si>
  <si>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</si>
  <si>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</si>
  <si>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</si>
  <si>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</si>
  <si>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</si>
  <si>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</si>
  <si>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</si>
  <si>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</si>
  <si>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</si>
  <si>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</si>
  <si>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</si>
  <si>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</si>
  <si>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</si>
  <si>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</si>
  <si>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</si>
  <si>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</si>
  <si>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</si>
  <si>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</si>
  <si>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</si>
  <si>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</si>
  <si>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</si>
  <si>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</si>
  <si>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</si>
  <si>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</si>
  <si>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</si>
  <si>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</si>
  <si>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</si>
  <si>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</si>
  <si>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</si>
  <si>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</si>
  <si>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</si>
  <si>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</si>
  <si>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</si>
  <si>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</si>
  <si>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</si>
  <si>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</si>
  <si>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</si>
  <si>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</si>
  <si>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</si>
  <si>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</si>
  <si>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</si>
  <si>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</si>
  <si>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</si>
  <si>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</si>
  <si>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</si>
  <si>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</si>
  <si>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</si>
  <si>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</si>
  <si>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</si>
  <si>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</si>
  <si>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</si>
  <si>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</si>
  <si>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</si>
  <si>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</si>
  <si>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</si>
  <si>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</si>
  <si>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</si>
  <si>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</si>
  <si>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</si>
  <si>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</si>
  <si>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</si>
  <si>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</si>
  <si>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</si>
  <si>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</si>
  <si>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</si>
  <si>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</si>
  <si>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</si>
  <si>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</si>
  <si>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</si>
  <si>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</si>
  <si>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</si>
  <si>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</si>
  <si>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</si>
  <si>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</si>
  <si>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</si>
  <si>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</si>
  <si>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</si>
  <si>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</si>
  <si>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</si>
  <si>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</si>
  <si>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</si>
  <si>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</si>
  <si>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</si>
  <si>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</si>
  <si>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</si>
  <si>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</si>
  <si>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</si>
  <si>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</si>
  <si>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</si>
  <si>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</si>
  <si>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</si>
  <si>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</si>
  <si>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</si>
  <si>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</si>
  <si>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</si>
  <si>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</si>
  <si>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</si>
  <si>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</si>
  <si>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</si>
  <si>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</si>
  <si>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</si>
  <si>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</si>
  <si>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</si>
  <si>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</si>
  <si>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</si>
  <si>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</si>
  <si>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</si>
  <si>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</si>
  <si>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</si>
  <si>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</si>
  <si>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</si>
  <si>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</si>
  <si>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</si>
  <si>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</si>
  <si>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</si>
  <si>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</si>
  <si>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</si>
  <si>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</si>
  <si>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</si>
  <si>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</si>
  <si>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</si>
  <si>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</si>
  <si>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</si>
  <si>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</si>
  <si>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</si>
  <si>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</si>
  <si>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</si>
  <si>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</si>
  <si>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</si>
  <si>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</si>
  <si>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</si>
  <si>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</si>
  <si>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</si>
  <si>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</si>
  <si>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</si>
  <si>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</si>
  <si>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</si>
  <si>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</si>
  <si>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</si>
  <si>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</si>
  <si>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</si>
  <si>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</si>
  <si>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</si>
  <si>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</si>
  <si>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</si>
  <si>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</si>
  <si>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</si>
  <si>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</si>
  <si>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</si>
  <si>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</si>
  <si>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</si>
  <si>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</si>
  <si>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</si>
  <si>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</si>
  <si>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</si>
  <si>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</si>
  <si>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</si>
  <si>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</si>
  <si>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</si>
  <si>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</si>
  <si>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</si>
  <si>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</si>
  <si>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</si>
  <si>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</si>
  <si>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</si>
  <si>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</si>
  <si>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</si>
  <si>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</si>
  <si>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</si>
  <si>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</si>
  <si>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</si>
  <si>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</si>
  <si>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</si>
  <si>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</si>
  <si>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</si>
  <si>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</si>
  <si>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</si>
  <si>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</si>
  <si>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</si>
  <si>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</si>
  <si>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</si>
  <si>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</si>
  <si>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</si>
  <si>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</si>
  <si>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</si>
  <si>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</si>
  <si>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</si>
  <si>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</si>
  <si>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</si>
  <si>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</si>
  <si>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</si>
  <si>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</si>
  <si>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</si>
  <si>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</si>
  <si>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</si>
  <si>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</si>
  <si>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</si>
  <si>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</si>
  <si>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</si>
  <si>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</si>
  <si>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</si>
  <si>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</si>
  <si>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</si>
  <si>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</si>
  <si>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</si>
  <si>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</si>
  <si>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</si>
  <si>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</si>
  <si>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</si>
  <si>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</si>
  <si>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</si>
  <si>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</si>
  <si>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</si>
  <si>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</si>
  <si>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</si>
  <si>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</si>
  <si>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</si>
  <si>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</si>
  <si>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</si>
  <si>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</si>
  <si>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</si>
  <si>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</si>
  <si>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</si>
  <si>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</si>
  <si>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</si>
  <si>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</si>
  <si>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</si>
  <si>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</si>
  <si>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</si>
  <si>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</si>
  <si>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</si>
  <si>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</si>
  <si>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</si>
  <si>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</si>
  <si>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</si>
  <si>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</si>
  <si>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</si>
  <si>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</si>
  <si>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</si>
  <si>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</si>
  <si>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</si>
  <si>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</si>
  <si>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</si>
  <si>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</si>
  <si>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</si>
  <si>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</si>
  <si>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</si>
  <si>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</si>
  <si>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</si>
  <si>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</si>
  <si>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</si>
  <si>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</si>
  <si>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</si>
  <si>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</si>
  <si>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</si>
  <si>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</si>
  <si>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</si>
  <si>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</si>
  <si>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</si>
  <si>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</si>
  <si>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</si>
  <si>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</si>
  <si>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</si>
  <si>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</si>
  <si>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</si>
  <si>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</si>
  <si>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</si>
  <si>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</si>
  <si>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</si>
  <si>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</si>
  <si>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</si>
  <si>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</si>
  <si>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</si>
  <si>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</si>
  <si>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</si>
  <si>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</si>
  <si>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</si>
  <si>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</si>
  <si>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</si>
  <si>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</si>
  <si>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</si>
  <si>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</si>
  <si>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</si>
  <si>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</si>
  <si>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</si>
  <si>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</si>
  <si>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</si>
  <si>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</si>
  <si>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</si>
  <si>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</si>
  <si>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</si>
  <si>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</si>
  <si>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</si>
  <si>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</si>
  <si>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</si>
  <si>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</si>
  <si>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</si>
  <si>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</si>
  <si>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</si>
  <si>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</si>
  <si>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</si>
  <si>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</si>
  <si>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</si>
  <si>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</si>
  <si>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</si>
  <si>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</si>
  <si>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</si>
  <si>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</si>
  <si>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</si>
  <si>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</si>
  <si>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</si>
  <si>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</si>
  <si>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</si>
  <si>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</si>
  <si>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</si>
  <si>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</si>
  <si>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</si>
  <si>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</si>
  <si>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</si>
  <si>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</si>
  <si>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</si>
  <si>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</si>
  <si>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</si>
  <si>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</si>
  <si>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</si>
  <si>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</si>
  <si>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</si>
  <si>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</si>
  <si>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</si>
  <si>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</si>
  <si>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</si>
  <si>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</si>
  <si>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</si>
  <si>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</si>
  <si>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</si>
  <si>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</si>
  <si>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</si>
  <si>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</si>
  <si>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</si>
  <si>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</si>
  <si>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</si>
  <si>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</si>
  <si>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</si>
  <si>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</si>
  <si>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</si>
  <si>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</si>
  <si>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</si>
  <si>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</si>
  <si>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</si>
  <si>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</si>
  <si>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</si>
  <si>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</si>
  <si>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</si>
  <si>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</si>
  <si>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</si>
  <si>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</si>
  <si>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</si>
  <si>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</si>
  <si>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</si>
  <si>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</si>
  <si>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</si>
  <si>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</si>
  <si>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</si>
  <si>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</si>
  <si>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</si>
  <si>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</si>
  <si>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</si>
  <si>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</si>
  <si>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</si>
  <si>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</si>
  <si>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</si>
  <si>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</si>
  <si>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</si>
  <si>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</si>
  <si>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</si>
  <si>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</si>
  <si>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</si>
  <si>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</si>
  <si>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</si>
  <si>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</si>
  <si>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</si>
  <si>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</si>
  <si>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</si>
  <si>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</si>
  <si>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</si>
  <si>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</si>
  <si>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</si>
  <si>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</si>
  <si>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</si>
  <si>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</si>
  <si>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</si>
  <si>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</si>
  <si>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</si>
  <si>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</si>
  <si>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</si>
  <si>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</si>
  <si>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</si>
  <si>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</si>
  <si>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</si>
  <si>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</si>
  <si>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</si>
  <si>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</si>
  <si>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</si>
  <si>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</si>
  <si>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</si>
  <si>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</si>
  <si>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</si>
  <si>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</si>
  <si>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</si>
  <si>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</si>
  <si>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</si>
  <si>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</si>
  <si>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</si>
  <si>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</si>
  <si>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</si>
  <si>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</si>
  <si>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</si>
  <si>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</si>
  <si>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</si>
  <si>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</si>
  <si>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</si>
  <si>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</si>
  <si>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</si>
  <si>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</si>
  <si>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</si>
  <si>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</si>
  <si>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</si>
  <si>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</si>
  <si>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</si>
  <si>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</si>
  <si>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</si>
  <si>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</si>
  <si>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</si>
  <si>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</si>
  <si>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</si>
  <si>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</si>
  <si>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</si>
  <si>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</si>
  <si>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</si>
  <si>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</si>
  <si>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</si>
  <si>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</si>
  <si>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</si>
  <si>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</si>
  <si>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</si>
  <si>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</si>
  <si>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</si>
  <si>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</si>
  <si>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</si>
  <si>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</si>
  <si>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</si>
  <si>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</si>
  <si>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</si>
  <si>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</si>
  <si>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</si>
  <si>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</si>
  <si>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</si>
  <si>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</si>
  <si>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</si>
  <si>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</si>
  <si>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</si>
  <si>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</si>
  <si>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</si>
  <si>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</si>
  <si>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</si>
  <si>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</si>
  <si>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</si>
  <si>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</si>
  <si>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</si>
  <si>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</si>
  <si>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</si>
  <si>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</si>
  <si>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</si>
  <si>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</si>
  <si>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</si>
  <si>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</si>
  <si>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</si>
  <si>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</si>
  <si>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</si>
  <si>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</si>
  <si>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</si>
  <si>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</si>
  <si>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</si>
  <si>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</si>
  <si>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</si>
  <si>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</si>
  <si>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</si>
  <si>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</si>
  <si>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</si>
  <si>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</si>
  <si>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</si>
  <si>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</si>
  <si>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</si>
  <si>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</si>
  <si>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</si>
  <si>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</si>
  <si>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</si>
  <si>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</si>
  <si>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</si>
  <si>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</si>
  <si>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</si>
  <si>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</si>
  <si>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</si>
  <si>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</si>
  <si>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</si>
  <si>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</si>
  <si>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</si>
  <si>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</si>
  <si>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</si>
  <si>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</si>
  <si>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</si>
  <si>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</si>
  <si>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</si>
  <si>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</si>
  <si>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</si>
  <si>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</si>
  <si>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</si>
  <si>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</si>
  <si>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</si>
  <si>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</si>
  <si>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</si>
  <si>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</si>
  <si>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</si>
  <si>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</si>
  <si>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</si>
  <si>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</si>
  <si>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</si>
  <si>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</si>
  <si>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</si>
  <si>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</si>
  <si>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</si>
  <si>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</si>
  <si>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</si>
  <si>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</si>
  <si>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</si>
  <si>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</si>
  <si>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</si>
  <si>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</si>
  <si>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</si>
  <si>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</si>
  <si>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</si>
  <si>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</si>
  <si>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</si>
  <si>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</si>
  <si>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</si>
  <si>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</si>
  <si>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</si>
  <si>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</si>
  <si>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</si>
  <si>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</si>
  <si>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</si>
  <si>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</si>
  <si>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</si>
  <si>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</si>
  <si>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</si>
  <si>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</si>
  <si>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</si>
  <si>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</si>
  <si>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</si>
  <si>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</si>
  <si>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</si>
  <si>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</si>
  <si>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</si>
  <si>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</si>
  <si>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</si>
  <si>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</si>
  <si>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</si>
  <si>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</si>
  <si>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</si>
  <si>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</si>
  <si>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</si>
  <si>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</si>
  <si>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</si>
  <si>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</si>
  <si>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</si>
  <si>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</si>
  <si>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</si>
  <si>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</si>
  <si>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</si>
  <si>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</si>
  <si>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</si>
  <si>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</si>
  <si>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</si>
  <si>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</si>
  <si>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</si>
  <si>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</si>
  <si>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</si>
  <si>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</si>
  <si>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</si>
  <si>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</si>
  <si>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</si>
  <si>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</si>
  <si>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</si>
  <si>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</si>
  <si>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</si>
  <si>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</si>
  <si>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</si>
  <si>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</si>
  <si>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</si>
  <si>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</si>
  <si>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</si>
  <si>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</si>
  <si>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</si>
  <si>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</si>
  <si>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</si>
  <si>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</si>
  <si>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</si>
  <si>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</si>
  <si>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</si>
  <si>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</si>
  <si>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</si>
  <si>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</si>
  <si>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</si>
  <si>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</si>
  <si>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</si>
  <si>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</si>
  <si>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</si>
  <si>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</si>
  <si>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</si>
  <si>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</si>
  <si>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</si>
  <si>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</si>
  <si>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</si>
  <si>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</si>
  <si>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</si>
  <si>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</si>
  <si>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</si>
  <si>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</si>
  <si>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</si>
  <si>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</si>
  <si>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</si>
  <si>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</si>
  <si>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</si>
  <si>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</si>
  <si>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</si>
  <si>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</si>
  <si>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</si>
  <si>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</si>
  <si>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</si>
  <si>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</si>
  <si>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</si>
  <si>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</si>
  <si>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</si>
  <si>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</si>
  <si>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</si>
  <si>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</si>
  <si>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</si>
  <si>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</si>
  <si>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</si>
  <si>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</si>
  <si>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</si>
  <si>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</si>
  <si>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</si>
  <si>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</si>
  <si>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</si>
  <si>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</si>
  <si>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</si>
  <si>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</si>
  <si>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</si>
  <si>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</si>
  <si>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</si>
  <si>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</si>
  <si>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</si>
  <si>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</si>
  <si>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</si>
  <si>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</si>
  <si>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</si>
  <si>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</si>
  <si>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</si>
  <si>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</si>
  <si>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</si>
  <si>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</si>
  <si>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</si>
  <si>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</si>
  <si>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</si>
  <si>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</si>
  <si>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</si>
  <si>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</si>
  <si>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</si>
  <si>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</si>
  <si>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</si>
  <si>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</si>
  <si>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</si>
  <si>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</si>
  <si>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</si>
  <si>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</si>
  <si>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</si>
  <si>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</si>
  <si>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</si>
  <si>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</si>
  <si>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</si>
  <si>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</si>
  <si>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</si>
  <si>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</si>
  <si>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</si>
  <si>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</si>
  <si>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</si>
  <si>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</si>
  <si>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</si>
  <si>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</si>
  <si>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</si>
  <si>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</si>
  <si>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</si>
  <si>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</si>
  <si>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</si>
  <si>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</si>
  <si>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</si>
  <si>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</si>
  <si>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</si>
  <si>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</si>
  <si>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</si>
  <si>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</si>
  <si>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</si>
  <si>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</si>
  <si>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</si>
  <si>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</si>
  <si>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</si>
  <si>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</si>
  <si>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</si>
  <si>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</si>
  <si>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</si>
  <si>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</si>
  <si>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</si>
  <si>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</si>
  <si>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</si>
  <si>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</si>
  <si>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</si>
  <si>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</si>
  <si>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</si>
  <si>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</si>
  <si>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</si>
  <si>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</si>
  <si>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</si>
  <si>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</si>
  <si>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</si>
  <si>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</si>
  <si>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</si>
  <si>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</si>
  <si>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</si>
  <si>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</si>
  <si>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</si>
  <si>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</si>
  <si>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</si>
  <si>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</si>
  <si>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</si>
  <si>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</si>
  <si>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</si>
  <si>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</si>
  <si>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</si>
  <si>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</si>
  <si>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</si>
  <si>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</si>
  <si>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</si>
  <si>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</si>
  <si>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</si>
  <si>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</si>
  <si>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</si>
  <si>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</si>
  <si>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</si>
  <si>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</si>
  <si>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</si>
  <si>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</si>
  <si>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</si>
  <si>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</si>
  <si>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</si>
  <si>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</si>
  <si>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</si>
  <si>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</si>
  <si>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</si>
  <si>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</si>
  <si>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</si>
  <si>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</si>
  <si>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</si>
  <si>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</si>
  <si>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</si>
  <si>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</si>
  <si>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</si>
  <si>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</si>
  <si>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</si>
  <si>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</si>
  <si>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</si>
  <si>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</si>
  <si>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</si>
  <si>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</si>
  <si>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</si>
  <si>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</si>
  <si>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</si>
  <si>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</si>
  <si>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</si>
  <si>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</si>
  <si>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</si>
  <si>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</si>
  <si>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</si>
  <si>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</si>
  <si>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</si>
  <si>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</si>
  <si>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</si>
  <si>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</si>
  <si>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</si>
  <si>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</si>
  <si>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</si>
  <si>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</si>
  <si>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</si>
  <si>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</si>
  <si>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</si>
  <si>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</si>
  <si>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</si>
  <si>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</si>
  <si>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</si>
  <si>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</si>
  <si>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</si>
  <si>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</si>
  <si>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</si>
  <si>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</si>
  <si>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</si>
  <si>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</si>
  <si>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</si>
  <si>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</si>
  <si>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</si>
  <si>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</si>
  <si>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</si>
  <si>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</si>
  <si>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</si>
  <si>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</si>
  <si>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</si>
  <si>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</si>
  <si>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</si>
  <si>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</si>
  <si>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</si>
  <si>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</si>
  <si>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</si>
  <si>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</si>
  <si>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</si>
  <si>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</si>
  <si>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</si>
  <si>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</si>
  <si>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</si>
  <si>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</si>
  <si>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</si>
  <si>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</si>
  <si>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</si>
  <si>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</si>
  <si>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</si>
  <si>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</si>
  <si>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</si>
  <si>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</si>
  <si>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</si>
  <si>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</si>
  <si>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</si>
  <si>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</si>
  <si>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</si>
  <si>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</si>
  <si>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</si>
  <si>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</si>
  <si>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</si>
  <si>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</si>
  <si>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</si>
  <si>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</si>
  <si>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</si>
  <si>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</si>
  <si>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</si>
  <si>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</si>
  <si>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</si>
  <si>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</si>
  <si>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</si>
  <si>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</si>
  <si>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</si>
  <si>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</si>
  <si>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</si>
  <si>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</si>
  <si>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</si>
  <si>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</si>
  <si>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</si>
  <si>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</si>
  <si>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</si>
  <si>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</si>
  <si>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</si>
  <si>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</si>
  <si>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</si>
  <si>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</si>
  <si>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</si>
  <si>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</si>
  <si>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</si>
  <si>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</si>
  <si>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</si>
  <si>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</si>
  <si>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</si>
  <si>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</si>
  <si>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</si>
  <si>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</si>
  <si>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</si>
  <si>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</si>
  <si>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</si>
  <si>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</si>
  <si>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</si>
  <si>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</si>
  <si>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</si>
  <si>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</si>
  <si>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</si>
  <si>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</si>
  <si>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</si>
  <si>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</si>
  <si>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</si>
  <si>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</si>
  <si>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</si>
  <si>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</si>
  <si>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</si>
  <si>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</si>
  <si>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</si>
  <si>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</si>
  <si>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</si>
  <si>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</si>
  <si>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</si>
  <si>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</si>
  <si>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</si>
  <si>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</si>
  <si>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</si>
  <si>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</si>
  <si>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</si>
  <si>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</si>
  <si>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</si>
  <si>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</si>
  <si>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</si>
  <si>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</si>
  <si>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</si>
  <si>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</si>
  <si>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</si>
  <si>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</si>
  <si>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</si>
  <si>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</si>
  <si>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</si>
  <si>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</si>
  <si>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</si>
  <si>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</si>
  <si>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</si>
  <si>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</si>
  <si>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</si>
  <si>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</si>
  <si>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</si>
  <si>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</si>
  <si>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</si>
  <si>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</si>
  <si>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</si>
  <si>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</si>
  <si>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</si>
  <si>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</si>
  <si>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</si>
  <si>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</si>
  <si>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</si>
  <si>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</si>
  <si>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</si>
  <si>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</si>
  <si>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</si>
  <si>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</si>
  <si>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</si>
  <si>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</si>
  <si>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</si>
  <si>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</si>
  <si>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</si>
  <si>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</si>
  <si>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</si>
  <si>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</si>
  <si>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</si>
  <si>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</si>
  <si>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</si>
  <si>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</si>
  <si>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</si>
  <si>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</si>
  <si>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</si>
  <si>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</si>
  <si>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</si>
  <si>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</si>
  <si>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</si>
  <si>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</si>
  <si>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</si>
  <si>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</si>
  <si>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</si>
  <si>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</si>
  <si>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</si>
  <si>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</si>
  <si>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</si>
  <si>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</si>
  <si>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</si>
  <si>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</si>
  <si>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</si>
  <si>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</si>
  <si>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</si>
  <si>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</si>
  <si>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</si>
  <si>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</si>
  <si>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</si>
  <si>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</si>
  <si>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</si>
  <si>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</si>
  <si>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</si>
  <si>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</si>
  <si>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</si>
  <si>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</si>
  <si>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</si>
  <si>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</si>
  <si>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</si>
  <si>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</si>
  <si>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</si>
  <si>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</si>
  <si>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</si>
  <si>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</si>
  <si>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</si>
  <si>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</si>
  <si>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</si>
  <si>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</si>
  <si>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</si>
  <si>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</si>
  <si>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</si>
  <si>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</si>
  <si>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</si>
  <si>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</si>
  <si>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</si>
  <si>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</si>
  <si>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</si>
  <si>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</si>
  <si>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</si>
  <si>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</si>
  <si>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</si>
  <si>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</si>
  <si>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</si>
  <si>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</si>
  <si>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</si>
  <si>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</si>
  <si>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</si>
  <si>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</si>
  <si>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</si>
  <si>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</si>
  <si>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</si>
  <si>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</si>
  <si>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</si>
  <si>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</si>
  <si>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</si>
  <si>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</si>
  <si>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</si>
  <si>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</si>
  <si>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</si>
  <si>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</si>
  <si>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</si>
  <si>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</si>
  <si>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</si>
  <si>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</si>
  <si>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</si>
  <si>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</si>
  <si>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</si>
  <si>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</si>
  <si>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</si>
  <si>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</si>
  <si>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</si>
  <si>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</si>
  <si>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</si>
  <si>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</si>
  <si>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</si>
  <si>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</si>
  <si>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</si>
  <si>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</si>
  <si>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</si>
  <si>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</si>
  <si>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</si>
  <si>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</si>
  <si>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</si>
  <si>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</si>
  <si>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</si>
  <si>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</si>
  <si>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</si>
  <si>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</si>
  <si>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</si>
  <si>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</si>
  <si>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</si>
  <si>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</si>
  <si>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</si>
  <si>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</si>
  <si>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</si>
  <si>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</si>
  <si>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</si>
  <si>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</si>
  <si>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</si>
  <si>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</si>
  <si>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</si>
  <si>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</si>
  <si>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</si>
  <si>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</si>
  <si>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</si>
  <si>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</si>
  <si>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</si>
  <si>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</si>
  <si>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</si>
  <si>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</si>
  <si>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</si>
  <si>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</si>
  <si>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</si>
  <si>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</si>
  <si>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</si>
  <si>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</si>
  <si>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</si>
  <si>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</si>
  <si>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</si>
  <si>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</si>
  <si>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</si>
  <si>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</si>
  <si>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</si>
  <si>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</si>
  <si>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</si>
  <si>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</si>
  <si>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</si>
  <si>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</si>
  <si>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</si>
  <si>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</si>
  <si>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</si>
  <si>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</si>
  <si>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</si>
  <si>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</si>
  <si>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</si>
  <si>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</si>
  <si>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</si>
  <si>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</si>
  <si>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</si>
  <si>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</si>
  <si>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</si>
  <si>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</si>
  <si>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</si>
  <si>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</si>
  <si>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</si>
  <si>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</si>
  <si>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</si>
  <si>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</si>
  <si>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</si>
  <si>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</si>
  <si>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</si>
  <si>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</si>
  <si>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</si>
  <si>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</si>
  <si>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</si>
  <si>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</si>
  <si>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</si>
  <si>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</si>
  <si>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</si>
  <si>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</si>
  <si>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</si>
  <si>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</si>
  <si>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</si>
  <si>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</si>
  <si>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</si>
  <si>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</si>
  <si>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</si>
  <si>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</si>
  <si>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</si>
  <si>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</si>
  <si>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</si>
  <si>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</si>
  <si>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</si>
  <si>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</si>
  <si>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</si>
  <si>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</si>
  <si>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</si>
  <si>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</si>
  <si>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</si>
  <si>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</si>
  <si>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</si>
  <si>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</si>
  <si>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</si>
  <si>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</si>
  <si>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</si>
  <si>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</si>
  <si>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</si>
  <si>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</si>
  <si>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</si>
  <si>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</si>
  <si>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</si>
  <si>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</si>
  <si>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</si>
  <si>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</si>
  <si>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</si>
  <si>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</si>
  <si>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</si>
  <si>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</si>
  <si>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</si>
  <si>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</si>
  <si>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</si>
  <si>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</si>
  <si>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</si>
  <si>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</si>
  <si>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</si>
  <si>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</si>
  <si>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</si>
  <si>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</si>
  <si>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</si>
  <si>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</si>
  <si>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</si>
  <si>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</si>
  <si>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</si>
  <si>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</si>
  <si>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</si>
  <si>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</si>
  <si>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</si>
  <si>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</si>
  <si>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</si>
  <si>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</si>
  <si>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</si>
  <si>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</si>
  <si>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</si>
  <si>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</si>
  <si>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</si>
  <si>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</si>
  <si>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</si>
  <si>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</si>
  <si>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</si>
  <si>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</si>
  <si>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</si>
  <si>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</si>
  <si>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</si>
  <si>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</si>
  <si>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</si>
  <si>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</si>
  <si>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</si>
  <si>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</si>
  <si>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</si>
  <si>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</si>
  <si>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</si>
  <si>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</si>
  <si>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</si>
  <si>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</si>
  <si>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</si>
  <si>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</si>
  <si>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</si>
  <si>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</si>
  <si>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</si>
  <si>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</si>
  <si>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</si>
  <si>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</si>
  <si>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</si>
  <si>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</si>
  <si>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</si>
  <si>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</si>
  <si>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</si>
  <si>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</si>
  <si>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</si>
  <si>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</si>
  <si>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</si>
  <si>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</si>
  <si>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</si>
  <si>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</si>
  <si>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</si>
  <si>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</si>
  <si>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</si>
  <si>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</si>
  <si>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</si>
  <si>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</si>
  <si>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</si>
  <si>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</si>
  <si>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</si>
  <si>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</si>
  <si>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</si>
  <si>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</si>
  <si>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</si>
  <si>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</si>
  <si>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</si>
  <si>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</si>
  <si>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</si>
  <si>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</si>
  <si>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</si>
  <si>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</si>
  <si>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</si>
  <si>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</si>
  <si>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</si>
  <si>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</si>
  <si>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</si>
  <si>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</si>
  <si>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</si>
  <si>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</si>
  <si>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</si>
  <si>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</si>
  <si>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</si>
  <si>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</si>
  <si>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</si>
  <si>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</si>
  <si>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</si>
  <si>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</si>
  <si>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</si>
  <si>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</si>
  <si>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</si>
  <si>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</si>
  <si>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</si>
  <si>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</si>
  <si>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</si>
  <si>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</si>
  <si>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</si>
  <si>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</si>
  <si>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</si>
  <si>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</si>
  <si>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</si>
  <si>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</si>
  <si>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</si>
  <si>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</si>
  <si>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</si>
  <si>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</si>
  <si>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</si>
  <si>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</si>
  <si>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</si>
  <si>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</si>
  <si>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</si>
  <si>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</si>
  <si>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</si>
  <si>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</si>
  <si>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</si>
  <si>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</si>
  <si>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</si>
  <si>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</si>
  <si>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</si>
  <si>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</si>
  <si>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</si>
  <si>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</si>
  <si>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</si>
  <si>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</si>
  <si>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</si>
  <si>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</si>
  <si>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</si>
  <si>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</si>
  <si>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</si>
  <si>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</si>
  <si>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</si>
  <si>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</si>
  <si>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</si>
  <si>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</si>
  <si>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</si>
  <si>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</si>
  <si>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</si>
  <si>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</si>
  <si>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</si>
  <si>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</si>
  <si>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</si>
  <si>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</si>
  <si>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</si>
  <si>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</si>
  <si>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</si>
  <si>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</si>
  <si>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</si>
  <si>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</si>
  <si>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</si>
  <si>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</si>
  <si>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</si>
  <si>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</si>
  <si>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</si>
  <si>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</si>
  <si>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</si>
  <si>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</si>
  <si>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</si>
  <si>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</si>
  <si>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</si>
  <si>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</si>
  <si>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</si>
  <si>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</si>
  <si>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</si>
  <si>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</si>
  <si>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</si>
  <si>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</si>
  <si>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</si>
  <si>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</si>
  <si>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</si>
  <si>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</si>
  <si>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</si>
  <si>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</si>
  <si>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</si>
  <si>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</si>
  <si>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</si>
  <si>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</si>
  <si>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</si>
  <si>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</si>
  <si>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</si>
  <si>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</si>
  <si>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</si>
  <si>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</si>
  <si>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</si>
  <si>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</si>
  <si>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</si>
  <si>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</si>
  <si>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</si>
  <si>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</si>
  <si>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</si>
  <si>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</si>
  <si>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</si>
  <si>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</si>
  <si>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</si>
  <si>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</si>
  <si>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</si>
  <si>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</si>
  <si>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</si>
  <si>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</si>
  <si>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</si>
  <si>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</si>
  <si>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</si>
  <si>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</si>
  <si>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</si>
  <si>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</si>
  <si>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</si>
  <si>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</si>
  <si>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</si>
  <si>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</si>
  <si>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</si>
  <si>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</si>
  <si>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</si>
  <si>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</si>
  <si>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</si>
  <si>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</si>
  <si>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</si>
  <si>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</si>
  <si>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</si>
  <si>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</si>
  <si>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</si>
  <si>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</si>
  <si>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</si>
  <si>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</si>
  <si>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</si>
  <si>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</si>
  <si>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</si>
  <si>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</si>
  <si>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</si>
  <si>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</si>
  <si>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</si>
  <si>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</si>
  <si>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</si>
  <si>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</si>
  <si>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</si>
  <si>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</si>
  <si>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</si>
  <si>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</si>
  <si>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</si>
  <si>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</si>
  <si>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</si>
  <si>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</si>
  <si>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</si>
  <si>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</si>
  <si>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</si>
  <si>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</si>
  <si>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</si>
  <si>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</si>
  <si>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</si>
  <si>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</si>
  <si>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</si>
  <si>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</si>
  <si>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</si>
  <si>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</si>
  <si>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</si>
  <si>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</si>
  <si>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</si>
  <si>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</si>
  <si>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</si>
  <si>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</si>
  <si>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</si>
  <si>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</si>
  <si>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</si>
  <si>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</si>
  <si>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</si>
  <si>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</si>
  <si>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</si>
  <si>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</si>
  <si>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</si>
  <si>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</si>
  <si>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</si>
  <si>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</si>
  <si>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</si>
  <si>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</si>
  <si>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</si>
  <si>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</si>
  <si>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</si>
  <si>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</si>
  <si>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</si>
  <si>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</si>
  <si>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</si>
  <si>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</si>
  <si>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</si>
  <si>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</si>
  <si>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</si>
  <si>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</si>
  <si>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</si>
  <si>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</si>
  <si>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</si>
  <si>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</si>
  <si>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</si>
  <si>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</si>
  <si>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</si>
  <si>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</si>
  <si>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</si>
  <si>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</si>
  <si>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</si>
  <si>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</si>
  <si>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</si>
  <si>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</si>
  <si>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</si>
  <si>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</si>
  <si>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</si>
  <si>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</si>
  <si>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</si>
  <si>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</si>
  <si>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</si>
  <si>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</si>
  <si>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</si>
  <si>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</si>
  <si>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</si>
  <si>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</si>
  <si>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</si>
  <si>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</si>
  <si>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</si>
  <si>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</si>
  <si>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</si>
  <si>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</si>
  <si>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</si>
  <si>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</si>
  <si>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</si>
  <si>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</si>
  <si>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</si>
  <si>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</si>
  <si>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</si>
  <si>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</si>
  <si>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</si>
  <si>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</si>
  <si>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</si>
  <si>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</si>
  <si>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</si>
  <si>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</si>
  <si>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</si>
  <si>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</si>
  <si>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</si>
  <si>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</si>
  <si>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</si>
  <si>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</si>
  <si>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</si>
  <si>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</si>
  <si>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</si>
  <si>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</si>
  <si>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</si>
  <si>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</si>
  <si>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</si>
  <si>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</si>
  <si>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</si>
  <si>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</si>
  <si>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</si>
  <si>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</si>
  <si>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</si>
  <si>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</si>
  <si>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</si>
  <si>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</si>
  <si>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</si>
  <si>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</si>
  <si>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</si>
  <si>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</si>
  <si>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</si>
  <si>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</si>
  <si>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</si>
  <si>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</si>
  <si>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</si>
  <si>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</si>
  <si>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</si>
  <si>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</si>
  <si>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</si>
  <si>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</si>
  <si>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</si>
  <si>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</si>
  <si>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</si>
  <si>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</si>
  <si>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</si>
  <si>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</si>
  <si>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</si>
  <si>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</si>
  <si>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</si>
  <si>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</si>
  <si>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</si>
  <si>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</si>
  <si>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</si>
  <si>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</si>
  <si>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</si>
  <si>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</si>
  <si>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</si>
  <si>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</si>
  <si>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</si>
  <si>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</si>
  <si>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</si>
  <si>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</si>
  <si>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</si>
  <si>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</si>
  <si>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</si>
  <si>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</si>
  <si>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</si>
  <si>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</si>
  <si>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</si>
  <si>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</si>
  <si>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</si>
  <si>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</si>
  <si>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</si>
  <si>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</si>
  <si>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</si>
  <si>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</si>
  <si>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</si>
  <si>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</si>
  <si>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</si>
  <si>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</si>
  <si>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</si>
  <si>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</si>
  <si>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</si>
  <si>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</si>
  <si>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</si>
  <si>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</si>
  <si>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</si>
  <si>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</si>
  <si>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</si>
  <si>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</si>
  <si>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</si>
  <si>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</si>
  <si>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</si>
  <si>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</si>
  <si>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</si>
  <si>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</si>
  <si>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</si>
  <si>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</si>
  <si>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</si>
  <si>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</si>
  <si>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</si>
  <si>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</si>
  <si>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</si>
  <si>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</si>
  <si>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</si>
  <si>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</si>
  <si>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</si>
  <si>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</si>
  <si>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</si>
  <si>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</si>
  <si>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</si>
  <si>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</si>
  <si>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</si>
  <si>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</si>
  <si>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</si>
  <si>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</si>
  <si>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</si>
  <si>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</si>
  <si>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</si>
  <si>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</si>
  <si>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</si>
  <si>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</si>
  <si>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</si>
  <si>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</si>
  <si>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</si>
  <si>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</si>
  <si>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</si>
  <si>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</si>
  <si>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</si>
  <si>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</si>
  <si>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</si>
  <si>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</si>
  <si>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</si>
  <si>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</si>
  <si>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</si>
  <si>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</si>
  <si>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</si>
  <si>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</si>
  <si>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</si>
  <si>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</si>
  <si>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</si>
  <si>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</si>
  <si>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</si>
  <si>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</si>
  <si>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</si>
  <si>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</si>
  <si>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</si>
  <si>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</si>
  <si>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</si>
  <si>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</si>
  <si>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</si>
  <si>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</si>
  <si>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</si>
  <si>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</si>
  <si>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</si>
  <si>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</si>
  <si>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</si>
  <si>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</si>
  <si>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</si>
  <si>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</si>
  <si>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</si>
  <si>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</si>
  <si>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</si>
  <si>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</si>
  <si>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</si>
  <si>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</si>
  <si>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</si>
  <si>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</si>
  <si>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</si>
  <si>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</si>
  <si>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</si>
  <si>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</si>
  <si>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</si>
  <si>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</si>
  <si>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</si>
  <si>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</si>
  <si>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</si>
  <si>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</si>
  <si>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</si>
  <si>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</si>
  <si>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</si>
  <si>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</si>
  <si>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</si>
  <si>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</si>
  <si>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</si>
  <si>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</si>
  <si>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</si>
  <si>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</si>
  <si>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</si>
  <si>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</si>
  <si>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</si>
  <si>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</si>
  <si>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</si>
  <si>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</si>
  <si>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</si>
  <si>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</si>
  <si>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</si>
  <si>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</si>
  <si>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</si>
  <si>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</si>
  <si>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</si>
  <si>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</si>
  <si>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</si>
  <si>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</si>
  <si>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</si>
  <si>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</si>
  <si>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</si>
  <si>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</si>
  <si>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</si>
  <si>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</si>
  <si>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</si>
  <si>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</si>
  <si>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</si>
  <si>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</si>
  <si>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</si>
  <si>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</si>
  <si>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</si>
  <si>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</si>
  <si>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</si>
  <si>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</si>
  <si>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</si>
  <si>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</si>
  <si>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</si>
  <si>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</si>
  <si>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</si>
  <si>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</si>
  <si>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</si>
  <si>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</si>
  <si>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</si>
  <si>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</si>
  <si>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</si>
  <si>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</si>
  <si>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</si>
  <si>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</si>
  <si>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</si>
  <si>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</si>
  <si>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</si>
  <si>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</si>
  <si>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</si>
  <si>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</si>
  <si>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</si>
  <si>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</si>
  <si>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</si>
  <si>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</si>
  <si>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</si>
  <si>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</si>
  <si>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</si>
  <si>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</si>
  <si>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</si>
  <si>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</si>
  <si>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</si>
  <si>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</si>
  <si>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</si>
  <si>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</si>
  <si>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</si>
  <si>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</si>
  <si>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</si>
  <si>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</si>
  <si>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</si>
  <si>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</si>
  <si>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</si>
  <si>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</si>
  <si>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</si>
  <si>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</si>
  <si>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</si>
  <si>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</si>
  <si>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</si>
  <si>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</si>
  <si>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</si>
  <si>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</si>
  <si>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</si>
  <si>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</si>
  <si>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</si>
  <si>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</si>
  <si>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</si>
  <si>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</si>
  <si>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</si>
  <si>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</si>
  <si>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</si>
  <si>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</si>
  <si>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</si>
  <si>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</si>
  <si>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</si>
  <si>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</si>
  <si>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</si>
  <si>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</si>
  <si>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</si>
  <si>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</si>
  <si>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</si>
  <si>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</si>
  <si>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</si>
  <si>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</si>
  <si>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</si>
  <si>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</si>
  <si>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</si>
  <si>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</si>
  <si>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</si>
  <si>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</si>
  <si>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</si>
  <si>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</si>
  <si>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</si>
  <si>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</si>
  <si>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</si>
  <si>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</si>
  <si>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</si>
  <si>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</si>
  <si>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</si>
  <si>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</si>
  <si>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</si>
  <si>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</si>
  <si>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</si>
  <si>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</si>
  <si>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</si>
  <si>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</si>
  <si>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</si>
  <si>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</si>
  <si>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</si>
  <si>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</si>
  <si>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</si>
  <si>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</si>
  <si>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</si>
  <si>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</si>
  <si>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</si>
  <si>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</si>
  <si>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</si>
  <si>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</si>
  <si>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</si>
  <si>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</si>
  <si>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</si>
  <si>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</si>
  <si>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</si>
  <si>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</si>
  <si>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</si>
  <si>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</si>
  <si>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</si>
  <si>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</si>
  <si>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</si>
  <si>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</si>
  <si>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</si>
  <si>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</si>
  <si>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</si>
  <si>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</si>
  <si>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</si>
  <si>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</si>
  <si>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</si>
  <si>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</si>
  <si>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</si>
  <si>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</si>
  <si>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</si>
  <si>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</si>
  <si>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</si>
  <si>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</si>
  <si>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</si>
  <si>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</si>
  <si>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</si>
  <si>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</si>
  <si>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</si>
  <si>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</si>
  <si>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</si>
  <si>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</si>
  <si>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</si>
  <si>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</si>
  <si>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</si>
  <si>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</si>
  <si>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</si>
  <si>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</si>
  <si>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</si>
  <si>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</si>
  <si>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</si>
  <si>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</si>
  <si>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</si>
  <si>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</si>
  <si>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</si>
  <si>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</si>
  <si>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</si>
  <si>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</si>
  <si>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</si>
  <si>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</si>
  <si>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</si>
  <si>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</si>
  <si>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</si>
  <si>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</si>
  <si>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</si>
  <si>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</si>
  <si>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</si>
  <si>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</si>
  <si>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</si>
  <si>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</si>
  <si>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</si>
  <si>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</si>
  <si>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</si>
  <si>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</si>
  <si>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</si>
  <si>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</si>
  <si>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</si>
  <si>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</si>
  <si>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</si>
  <si>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</si>
  <si>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</si>
  <si>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</si>
  <si>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</si>
  <si>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</si>
  <si>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</si>
  <si>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</si>
  <si>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</si>
  <si>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</si>
  <si>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</si>
  <si>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</si>
  <si>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</si>
  <si>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</si>
  <si>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</si>
  <si>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</si>
  <si>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</si>
  <si>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</si>
  <si>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</si>
  <si>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</si>
  <si>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</si>
  <si>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</si>
  <si>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</si>
  <si>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</si>
  <si>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</si>
  <si>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</si>
  <si>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</si>
  <si>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</si>
  <si>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</si>
  <si>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</si>
  <si>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</si>
  <si>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</si>
  <si>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</si>
  <si>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</si>
  <si>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</si>
  <si>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</si>
  <si>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</si>
  <si>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</si>
  <si>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</si>
  <si>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</si>
  <si>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</si>
  <si>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</si>
  <si>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</si>
  <si>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</si>
  <si>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</si>
  <si>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</si>
  <si>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</si>
  <si>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</si>
  <si>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</si>
  <si>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</si>
  <si>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</si>
  <si>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</si>
  <si>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</si>
  <si>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</si>
  <si>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</si>
  <si>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</si>
  <si>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</si>
  <si>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</si>
  <si>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</si>
  <si>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</si>
  <si>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</si>
  <si>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</si>
  <si>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</si>
  <si>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</si>
  <si>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</si>
  <si>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</si>
  <si>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</si>
  <si>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</si>
  <si>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</si>
  <si>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</si>
  <si>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</si>
  <si>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</si>
  <si>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</si>
  <si>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</si>
  <si>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</si>
  <si>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</si>
  <si>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</si>
  <si>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</si>
  <si>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</si>
  <si>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</si>
  <si>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</si>
  <si>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</si>
  <si>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</si>
  <si>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</si>
  <si>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</si>
  <si>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</si>
  <si>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</si>
  <si>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</si>
  <si>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</si>
  <si>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</si>
  <si>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</si>
  <si>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</si>
  <si>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</si>
  <si>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</si>
  <si>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</si>
  <si>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</si>
  <si>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</si>
  <si>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</si>
  <si>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</si>
  <si>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</si>
  <si>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</si>
  <si>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</si>
  <si>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</si>
  <si>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</si>
  <si>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</si>
  <si>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</si>
  <si>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</si>
  <si>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</si>
  <si>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</si>
  <si>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</si>
  <si>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</si>
  <si>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</si>
  <si>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</si>
  <si>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</si>
  <si>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</si>
  <si>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</si>
  <si>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</si>
  <si>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</si>
  <si>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</si>
  <si>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</si>
  <si>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</si>
  <si>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</si>
  <si>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</si>
  <si>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</si>
  <si>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</si>
  <si>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</si>
  <si>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</si>
  <si>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</si>
  <si>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</si>
  <si>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</si>
  <si>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</si>
  <si>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</si>
  <si>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</si>
  <si>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</si>
  <si>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</si>
  <si>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</si>
  <si>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</si>
  <si>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</si>
  <si>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</si>
  <si>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</si>
  <si>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</si>
  <si>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</si>
  <si>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</si>
  <si>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</si>
  <si>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</si>
  <si>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</si>
  <si>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</si>
  <si>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</si>
  <si>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</si>
  <si>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</si>
  <si>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</si>
  <si>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</si>
  <si>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</si>
  <si>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</si>
  <si>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</si>
  <si>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</si>
  <si>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</si>
  <si>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</si>
  <si>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</si>
  <si>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</si>
  <si>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</si>
  <si>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</si>
  <si>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</si>
  <si>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</si>
  <si>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</si>
  <si>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</si>
  <si>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</si>
  <si>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</si>
  <si>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</si>
  <si>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</si>
  <si>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</si>
  <si>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</si>
  <si>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</si>
  <si>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</si>
  <si>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</si>
  <si>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</si>
  <si>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</si>
  <si>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</si>
  <si>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</si>
  <si>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</si>
  <si>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</si>
  <si>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</si>
  <si>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</si>
  <si>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</si>
  <si>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</si>
  <si>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</si>
  <si>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</si>
  <si>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</si>
  <si>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</si>
  <si>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</si>
  <si>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</si>
  <si>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</si>
  <si>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</si>
  <si>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</si>
  <si>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</si>
  <si>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</si>
  <si>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</si>
  <si>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</si>
  <si>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</si>
  <si>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</si>
  <si>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</si>
  <si>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</si>
  <si>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</si>
  <si>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</si>
  <si>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</si>
  <si>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</si>
  <si>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</si>
  <si>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</si>
  <si>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</si>
  <si>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</si>
  <si>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</si>
  <si>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</si>
  <si>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</si>
  <si>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</si>
  <si>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</si>
  <si>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</si>
  <si>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</si>
  <si>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</si>
  <si>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</si>
  <si>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</si>
  <si>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</si>
  <si>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</si>
  <si>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</si>
  <si>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</si>
  <si>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</si>
  <si>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</si>
  <si>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</si>
  <si>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</si>
  <si>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</si>
  <si>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</si>
  <si>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</si>
  <si>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</si>
  <si>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</si>
  <si>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</si>
  <si>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</si>
  <si>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</si>
  <si>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</si>
  <si>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</si>
  <si>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</si>
  <si>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</si>
  <si>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</si>
  <si>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</si>
  <si>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</si>
  <si>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</si>
  <si>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</si>
  <si>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</si>
  <si>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</si>
  <si>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</si>
  <si>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</si>
  <si>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</si>
  <si>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</si>
  <si>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</si>
  <si>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</si>
  <si>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</si>
  <si>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</si>
  <si>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</si>
  <si>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</si>
  <si>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</si>
  <si>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</si>
  <si>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</si>
  <si>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</si>
  <si>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</si>
  <si>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</si>
  <si>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</si>
  <si>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</si>
  <si>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</si>
  <si>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</si>
  <si>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</si>
  <si>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</si>
  <si>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</si>
  <si>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</si>
  <si>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</si>
  <si>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</si>
  <si>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</si>
  <si>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</si>
  <si>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</si>
  <si>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</si>
  <si>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</si>
  <si>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</si>
  <si>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</si>
  <si>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</si>
  <si>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</si>
  <si>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</si>
  <si>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</si>
  <si>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</si>
  <si>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</si>
  <si>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</si>
  <si>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</si>
  <si>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</si>
  <si>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</si>
  <si>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</si>
  <si>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</si>
  <si>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</si>
  <si>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</si>
  <si>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</si>
  <si>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</si>
  <si>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</si>
  <si>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</si>
  <si>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</si>
  <si>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</si>
  <si>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</si>
  <si>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</si>
  <si>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</si>
  <si>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</si>
  <si>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</si>
  <si>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</si>
  <si>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</si>
  <si>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</si>
  <si>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</si>
  <si>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</si>
  <si>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</si>
  <si>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</si>
  <si>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</si>
  <si>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</si>
  <si>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</si>
  <si>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</si>
  <si>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</si>
  <si>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</si>
  <si>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</si>
  <si>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</si>
  <si>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</si>
  <si>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</si>
  <si>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</si>
  <si>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</si>
  <si>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</si>
  <si>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</si>
  <si>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</si>
  <si>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</si>
  <si>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</si>
  <si>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</si>
  <si>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</si>
  <si>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</si>
  <si>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</si>
  <si>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</si>
  <si>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</si>
  <si>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</si>
  <si>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</si>
  <si>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</si>
  <si>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</si>
  <si>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</si>
  <si>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</si>
  <si>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</si>
  <si>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</si>
  <si>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</si>
  <si>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</si>
  <si>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</si>
  <si>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</si>
  <si>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</si>
  <si>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</si>
  <si>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</si>
  <si>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</si>
  <si>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</si>
  <si>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</si>
  <si>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</si>
  <si>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</si>
  <si>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</si>
  <si>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</si>
  <si>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</si>
  <si>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</si>
  <si>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</si>
  <si>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</si>
  <si>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</si>
  <si>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</si>
  <si>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</si>
  <si>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</si>
  <si>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</si>
  <si>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</si>
  <si>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</si>
  <si>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</si>
  <si>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</si>
  <si>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</si>
  <si>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</si>
  <si>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</si>
  <si>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</si>
  <si>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</si>
  <si>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</si>
  <si>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</si>
  <si>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</si>
  <si>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</si>
  <si>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</si>
  <si>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</si>
  <si>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</si>
  <si>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</si>
  <si>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</si>
  <si>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</si>
  <si>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</si>
  <si>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</si>
  <si>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</si>
  <si>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</si>
  <si>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</si>
  <si>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</si>
  <si>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</si>
  <si>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</si>
  <si>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</si>
  <si>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</si>
  <si>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</si>
  <si>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</si>
  <si>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</si>
  <si>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</si>
  <si>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</si>
  <si>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</si>
  <si>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</si>
  <si>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</si>
  <si>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</si>
  <si>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</si>
  <si>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</si>
  <si>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</si>
  <si>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</si>
  <si>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</si>
  <si>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</si>
  <si>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</si>
  <si>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</si>
  <si>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</si>
  <si>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</si>
  <si>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</si>
  <si>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</si>
  <si>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</si>
  <si>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</si>
  <si>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</si>
  <si>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</si>
  <si>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</si>
  <si>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</si>
  <si>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</si>
  <si>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</si>
  <si>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</si>
  <si>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</si>
  <si>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</si>
  <si>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</si>
  <si>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</si>
  <si>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</si>
  <si>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</si>
  <si>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</si>
  <si>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</si>
  <si>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</si>
  <si>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</si>
  <si>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</si>
  <si>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</si>
  <si>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</si>
  <si>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</si>
  <si>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</si>
  <si>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</si>
  <si>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</si>
  <si>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</si>
  <si>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</si>
  <si>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</si>
  <si>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</si>
  <si>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</si>
  <si>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</si>
  <si>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</si>
  <si>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</si>
  <si>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</si>
  <si>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</si>
  <si>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</si>
  <si>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</si>
  <si>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</si>
  <si>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</si>
  <si>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</si>
  <si>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</si>
  <si>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</si>
  <si>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</si>
  <si>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</si>
  <si>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</si>
  <si>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</si>
  <si>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</si>
  <si>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</si>
  <si>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</si>
  <si>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</si>
  <si>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</si>
  <si>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</si>
  <si>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</si>
  <si>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</si>
  <si>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</si>
  <si>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</si>
  <si>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</si>
  <si>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</si>
  <si>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</si>
  <si>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</si>
  <si>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</si>
  <si>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</si>
  <si>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</si>
  <si>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</si>
  <si>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</si>
  <si>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</si>
  <si>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</si>
  <si>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</si>
  <si>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</si>
  <si>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</si>
  <si>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</si>
  <si>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</si>
  <si>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</si>
  <si>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</si>
  <si>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</si>
  <si>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</si>
  <si>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</si>
  <si>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</si>
  <si>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</si>
  <si>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</si>
  <si>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</si>
  <si>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</si>
  <si>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</si>
  <si>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</si>
  <si>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</si>
  <si>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</si>
  <si>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</si>
  <si>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</si>
  <si>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</si>
  <si>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</si>
  <si>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</si>
  <si>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</si>
  <si>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</si>
  <si>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</si>
  <si>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</si>
  <si>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</si>
  <si>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</si>
  <si>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</si>
  <si>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</si>
  <si>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</si>
  <si>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</si>
  <si>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</si>
  <si>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</si>
  <si>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</si>
  <si>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</si>
  <si>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</si>
  <si>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</si>
  <si>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</si>
  <si>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</si>
  <si>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</si>
  <si>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</si>
  <si>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</si>
  <si>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</si>
  <si>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</si>
  <si>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</si>
  <si>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</si>
  <si>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</si>
  <si>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</si>
  <si>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</si>
  <si>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</si>
  <si>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</si>
  <si>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</si>
  <si>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</si>
  <si>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</si>
  <si>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</si>
  <si>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</si>
  <si>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</si>
  <si>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</si>
  <si>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</si>
  <si>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</si>
  <si>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</si>
  <si>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</si>
  <si>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</si>
  <si>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</si>
  <si>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</si>
  <si>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</si>
  <si>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</si>
  <si>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</si>
  <si>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</si>
  <si>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</si>
  <si>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</si>
  <si>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</si>
  <si>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</si>
  <si>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</si>
  <si>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</si>
  <si>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</si>
  <si>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</si>
  <si>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</si>
  <si>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</si>
  <si>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</si>
  <si>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</si>
  <si>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</si>
  <si>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</si>
  <si>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</si>
  <si>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</si>
  <si>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</si>
  <si>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</si>
  <si>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</si>
  <si>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</si>
  <si>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</si>
  <si>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</si>
  <si>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</si>
  <si>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</si>
  <si>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</si>
  <si>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</si>
  <si>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</si>
  <si>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</si>
  <si>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</si>
  <si>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</si>
  <si>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</si>
  <si>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</si>
  <si>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</si>
  <si>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</si>
  <si>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</si>
  <si>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</si>
  <si>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</si>
  <si>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</si>
  <si>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</si>
  <si>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</si>
  <si>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</si>
  <si>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</si>
  <si>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</si>
  <si>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</si>
  <si>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</si>
  <si>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</si>
  <si>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</si>
  <si>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</si>
  <si>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</si>
  <si>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</si>
  <si>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</si>
  <si>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</si>
  <si>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</si>
  <si>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</si>
  <si>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</si>
  <si>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</si>
  <si>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</si>
  <si>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</si>
  <si>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</si>
  <si>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</si>
  <si>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</si>
  <si>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</si>
  <si>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</si>
  <si>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</si>
  <si>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</si>
  <si>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</si>
  <si>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</si>
  <si>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</si>
  <si>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</si>
  <si>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</si>
  <si>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</si>
  <si>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</si>
  <si>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</si>
  <si>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</si>
  <si>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</si>
  <si>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</si>
  <si>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</si>
  <si>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</si>
  <si>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</si>
  <si>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</si>
  <si>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</si>
  <si>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</si>
  <si>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</si>
  <si>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</si>
  <si>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</si>
  <si>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</si>
  <si>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</si>
  <si>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</si>
  <si>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</si>
  <si>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</si>
  <si>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</si>
  <si>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</si>
  <si>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</si>
  <si>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</si>
  <si>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</si>
  <si>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</si>
  <si>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</si>
  <si>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</si>
  <si>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</si>
  <si>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</si>
  <si>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</si>
  <si>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</si>
  <si>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</si>
  <si>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</si>
  <si>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</si>
  <si>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</si>
  <si>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</si>
  <si>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</si>
  <si>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</si>
  <si>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</si>
  <si>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</si>
  <si>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</si>
  <si>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</si>
  <si>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</si>
  <si>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</si>
  <si>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</si>
  <si>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</si>
  <si>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</si>
  <si>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</si>
  <si>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</si>
  <si>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</si>
  <si>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</si>
  <si>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</si>
  <si>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</si>
  <si>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</si>
  <si>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</si>
  <si>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</si>
  <si>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</si>
  <si>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</si>
  <si>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</si>
  <si>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</si>
  <si>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</si>
  <si>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</si>
  <si>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</si>
  <si>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</si>
  <si>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</si>
  <si>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</si>
  <si>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</si>
  <si>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</si>
  <si>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</si>
  <si>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</si>
  <si>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</si>
  <si>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</si>
  <si>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</si>
  <si>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</si>
  <si>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</si>
  <si>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</si>
  <si>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</si>
  <si>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</si>
  <si>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</si>
  <si>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</si>
  <si>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</si>
  <si>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</si>
  <si>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</si>
  <si>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</si>
  <si>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</si>
  <si>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</si>
  <si>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</si>
  <si>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</si>
  <si>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</si>
  <si>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</si>
  <si>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</si>
  <si>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</si>
  <si>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</si>
  <si>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</si>
  <si>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</si>
  <si>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</si>
  <si>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</si>
  <si>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</si>
  <si>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</si>
  <si>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</si>
  <si>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</si>
  <si>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</si>
  <si>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</si>
  <si>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</si>
  <si>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</si>
  <si>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</si>
  <si>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</si>
  <si>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</si>
  <si>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</si>
  <si>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</si>
  <si>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</si>
  <si>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</si>
  <si>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</si>
  <si>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</si>
  <si>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</si>
  <si>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</si>
  <si>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</si>
  <si>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</si>
  <si>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</si>
  <si>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</si>
  <si>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</si>
  <si>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</si>
  <si>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</si>
  <si>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</si>
  <si>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</si>
  <si>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</si>
  <si>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</si>
  <si>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</si>
  <si>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</si>
  <si>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</si>
  <si>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</si>
  <si>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</si>
  <si>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</si>
  <si>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</si>
  <si>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</si>
  <si>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</si>
  <si>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</si>
  <si>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</si>
  <si>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</si>
  <si>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</si>
  <si>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</si>
  <si>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</si>
  <si>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</si>
  <si>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</si>
  <si>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</si>
  <si>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</si>
  <si>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</si>
  <si>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</si>
  <si>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</si>
  <si>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</si>
  <si>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</si>
  <si>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</si>
  <si>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</si>
  <si>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</si>
  <si>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</si>
  <si>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</si>
  <si>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</si>
  <si>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</si>
  <si>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</si>
  <si>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</si>
  <si>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</si>
  <si>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</si>
  <si>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</si>
  <si>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</si>
  <si>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</si>
  <si>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</si>
  <si>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</si>
  <si>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</si>
  <si>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</si>
  <si>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</si>
  <si>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</si>
  <si>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</si>
  <si>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</si>
  <si>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</si>
  <si>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</si>
  <si>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</si>
  <si>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</si>
  <si>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</si>
  <si>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</si>
  <si>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</si>
  <si>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</si>
  <si>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</si>
  <si>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</si>
  <si>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</si>
  <si>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</si>
  <si>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</si>
  <si>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</si>
  <si>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</si>
  <si>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</si>
  <si>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</si>
  <si>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</si>
  <si>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</si>
  <si>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</si>
  <si>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</si>
  <si>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</si>
  <si>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</si>
  <si>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</si>
  <si>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</si>
  <si>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</si>
  <si>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</si>
  <si>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</si>
  <si>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</si>
  <si>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</si>
  <si>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</si>
  <si>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</si>
  <si>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</si>
  <si>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</si>
  <si>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</si>
  <si>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</si>
  <si>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</si>
  <si>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</si>
  <si>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</si>
  <si>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</si>
  <si>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</si>
  <si>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</si>
  <si>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</si>
  <si>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</si>
  <si>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</si>
  <si>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</si>
  <si>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</si>
  <si>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</si>
  <si>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</si>
  <si>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</si>
  <si>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</si>
  <si>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</si>
  <si>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</si>
  <si>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</si>
  <si>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</si>
  <si>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</si>
  <si>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</si>
  <si>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</si>
  <si>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</si>
  <si>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</si>
  <si>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</si>
  <si>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</si>
  <si>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</si>
  <si>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</si>
  <si>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</si>
  <si>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</si>
  <si>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</si>
  <si>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</si>
  <si>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</si>
  <si>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</si>
  <si>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</si>
  <si>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</si>
  <si>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</si>
  <si>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</si>
  <si>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</si>
  <si>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</si>
  <si>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</si>
  <si>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</si>
  <si>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</si>
  <si>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</si>
  <si>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</si>
  <si>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</si>
  <si>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</si>
  <si>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</si>
  <si>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</si>
  <si>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</si>
  <si>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</si>
  <si>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</si>
  <si>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</si>
  <si>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</si>
  <si>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</si>
  <si>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</si>
  <si>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</si>
  <si>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</si>
  <si>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</si>
  <si>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</si>
  <si>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</si>
  <si>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</si>
  <si>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</si>
  <si>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</si>
  <si>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</si>
  <si>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</si>
  <si>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</si>
  <si>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</si>
  <si>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</si>
  <si>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</si>
  <si>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</si>
  <si>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</si>
  <si>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</si>
  <si>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</si>
  <si>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</si>
  <si>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</si>
  <si>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</si>
  <si>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</si>
  <si>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</si>
  <si>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</si>
  <si>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</si>
  <si>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</si>
  <si>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</si>
  <si>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</si>
  <si>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</si>
  <si>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</si>
  <si>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</si>
  <si>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</si>
  <si>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</si>
  <si>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</si>
  <si>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</si>
  <si>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</si>
  <si>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</si>
  <si>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</si>
  <si>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</si>
  <si>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</si>
  <si>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</si>
  <si>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</si>
  <si>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</si>
  <si>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</si>
  <si>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</si>
  <si>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</si>
  <si>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</si>
  <si>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</si>
  <si>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</si>
  <si>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</si>
  <si>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</si>
  <si>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</si>
  <si>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</si>
  <si>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</si>
  <si>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</si>
  <si>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</si>
  <si>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</si>
  <si>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</si>
  <si>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</si>
  <si>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</si>
  <si>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</si>
  <si>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</si>
  <si>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</si>
  <si>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</si>
  <si>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</si>
  <si>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</si>
  <si>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</si>
  <si>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</si>
  <si>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</si>
  <si>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</si>
  <si>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</si>
  <si>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</si>
  <si>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</si>
  <si>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</si>
  <si>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</si>
  <si>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</si>
  <si>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</si>
  <si>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</si>
  <si>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</si>
  <si>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</si>
  <si>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</si>
  <si>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</si>
  <si>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</si>
  <si>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</si>
  <si>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</si>
  <si>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</si>
  <si>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</si>
  <si>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</si>
  <si>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</si>
  <si>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</si>
  <si>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</si>
  <si>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</si>
  <si>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</si>
  <si>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</si>
  <si>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</si>
  <si>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</si>
  <si>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</si>
  <si>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</si>
  <si>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</si>
  <si>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</si>
  <si>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</si>
  <si>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</si>
  <si>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</si>
  <si>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</si>
  <si>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</si>
  <si>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</si>
  <si>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</si>
  <si>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</si>
  <si>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</si>
  <si>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</si>
  <si>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</si>
  <si>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</si>
  <si>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</si>
  <si>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</si>
  <si>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</si>
  <si>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</si>
  <si>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</si>
  <si>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</si>
  <si>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</si>
  <si>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</si>
  <si>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</si>
  <si>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</si>
  <si>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</si>
  <si>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</si>
  <si>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</si>
  <si>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</si>
  <si>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</si>
  <si>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</si>
  <si>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</si>
  <si>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</si>
  <si>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</si>
  <si>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</si>
  <si>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</si>
  <si>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</si>
  <si>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</si>
  <si>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</si>
  <si>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</si>
  <si>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</si>
  <si>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</si>
  <si>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</si>
  <si>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</si>
  <si>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</si>
  <si>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</si>
  <si>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</si>
  <si>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</si>
  <si>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</si>
  <si>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</si>
  <si>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</si>
  <si>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</si>
  <si>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</si>
  <si>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</si>
  <si>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</si>
  <si>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</si>
  <si>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</si>
  <si>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</si>
  <si>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</si>
  <si>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</si>
  <si>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</si>
  <si>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</si>
  <si>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</si>
  <si>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</si>
  <si>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</si>
  <si>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</si>
  <si>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</si>
  <si>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</si>
  <si>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</si>
  <si>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</si>
  <si>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</si>
  <si>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</si>
  <si>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</si>
  <si>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</si>
  <si>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</si>
  <si>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</si>
  <si>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</si>
  <si>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</si>
  <si>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</si>
  <si>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</si>
  <si>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</si>
  <si>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</si>
  <si>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</si>
  <si>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</si>
  <si>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</si>
  <si>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</si>
  <si>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</si>
  <si>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</si>
  <si>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</si>
  <si>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</si>
  <si>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</si>
  <si>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</si>
  <si>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</si>
  <si>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</si>
  <si>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</si>
  <si>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</si>
  <si>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</si>
  <si>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</si>
  <si>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</si>
  <si>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</si>
  <si>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</si>
  <si>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</si>
  <si>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</si>
  <si>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</si>
  <si>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</si>
  <si>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</si>
  <si>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</si>
  <si>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</si>
  <si>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</si>
  <si>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</si>
  <si>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</si>
  <si>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</si>
  <si>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</si>
  <si>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</si>
  <si>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</si>
  <si>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</si>
  <si>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</si>
  <si>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</si>
  <si>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</si>
  <si>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</si>
  <si>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</si>
  <si>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</si>
  <si>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</si>
  <si>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</si>
  <si>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</si>
  <si>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</si>
  <si>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</si>
  <si>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</si>
  <si>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</si>
  <si>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</si>
  <si>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</si>
  <si>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</si>
  <si>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</si>
  <si>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</si>
  <si>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</si>
  <si>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</si>
  <si>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</si>
  <si>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</si>
  <si>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</si>
  <si>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</si>
  <si>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</si>
  <si>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</si>
  <si>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</si>
  <si>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</si>
  <si>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</si>
  <si>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</si>
  <si>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</si>
  <si>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</si>
  <si>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</si>
  <si>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</si>
  <si>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</si>
  <si>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</si>
  <si>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</si>
  <si>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</si>
  <si>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</si>
  <si>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</si>
  <si>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</si>
  <si>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</si>
  <si>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</si>
  <si>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</si>
  <si>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</si>
  <si>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</si>
  <si>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</si>
  <si>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</si>
  <si>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</si>
  <si>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</si>
  <si>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</si>
  <si>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</si>
  <si>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</si>
  <si>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</si>
  <si>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</si>
  <si>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</si>
  <si>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</si>
  <si>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</si>
  <si>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</si>
  <si>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</si>
  <si>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</si>
  <si>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</si>
  <si>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</si>
  <si>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</si>
  <si>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</si>
  <si>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</si>
  <si>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</si>
  <si>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</si>
  <si>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</si>
  <si>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</si>
  <si>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</si>
  <si>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</si>
  <si>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</si>
  <si>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</si>
  <si>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</si>
  <si>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</si>
  <si>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</si>
  <si>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</si>
  <si>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</si>
  <si>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</si>
  <si>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</si>
  <si>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</si>
  <si>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</si>
  <si>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</si>
  <si>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</si>
  <si>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</si>
  <si>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</si>
  <si>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</si>
  <si>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</si>
  <si>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</si>
  <si>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</si>
  <si>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</si>
  <si>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</si>
  <si>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</si>
  <si>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</si>
  <si>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</si>
  <si>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</si>
  <si>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</si>
  <si>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</si>
  <si>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</si>
  <si>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</si>
  <si>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</si>
  <si>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</si>
  <si>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</si>
  <si>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</si>
  <si>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</si>
  <si>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</si>
  <si>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</si>
  <si>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</si>
  <si>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</si>
  <si>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</si>
  <si>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</si>
  <si>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</si>
  <si>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</si>
  <si>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</si>
  <si>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</si>
  <si>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</si>
  <si>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</si>
  <si>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</si>
  <si>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</si>
  <si>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</si>
  <si>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</si>
  <si>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</si>
  <si>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</si>
  <si>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</si>
  <si>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</si>
  <si>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</si>
  <si>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</si>
  <si>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</si>
  <si>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</si>
  <si>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</si>
  <si>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</si>
  <si>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</si>
  <si>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</si>
  <si>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</si>
  <si>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</si>
  <si>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</si>
  <si>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</si>
  <si>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</si>
  <si>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</si>
  <si>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</si>
  <si>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</si>
  <si>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</si>
  <si>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</si>
  <si>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</si>
  <si>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</si>
  <si>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</si>
  <si>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</si>
  <si>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</si>
  <si>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</si>
  <si>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</si>
  <si>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</si>
  <si>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</si>
  <si>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</si>
  <si>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</si>
  <si>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</si>
  <si>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</si>
  <si>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</si>
  <si>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</si>
  <si>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</si>
  <si>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</si>
  <si>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</si>
  <si>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</si>
  <si>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</si>
  <si>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</si>
  <si>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</si>
  <si>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</si>
  <si>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</si>
  <si>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</si>
  <si>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</si>
  <si>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</si>
  <si>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</si>
  <si>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</si>
  <si>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</si>
  <si>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</si>
  <si>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</si>
  <si>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</si>
  <si>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</si>
  <si>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</si>
  <si>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</si>
  <si>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</si>
  <si>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</si>
  <si>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</si>
  <si>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</si>
  <si>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</si>
  <si>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</si>
  <si>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</si>
  <si>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</si>
  <si>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</si>
  <si>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</si>
  <si>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</si>
  <si>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</si>
  <si>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</si>
  <si>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</si>
  <si>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</si>
  <si>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</si>
  <si>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</si>
  <si>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</si>
  <si>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</si>
  <si>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</si>
  <si>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</si>
  <si>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</si>
  <si>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</si>
  <si>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</si>
  <si>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</si>
  <si>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</si>
  <si>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</si>
  <si>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</si>
  <si>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</si>
  <si>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</si>
  <si>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</si>
  <si>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</si>
  <si>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</si>
  <si>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</si>
  <si>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</si>
  <si>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</si>
  <si>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</si>
  <si>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</si>
  <si>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</si>
  <si>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</si>
  <si>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</si>
  <si>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</si>
  <si>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</si>
  <si>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</si>
  <si>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</si>
  <si>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</si>
  <si>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</si>
  <si>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</si>
  <si>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</si>
  <si>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</si>
  <si>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</si>
  <si>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</si>
  <si>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</si>
  <si>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</si>
  <si>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</si>
  <si>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</si>
  <si>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</si>
  <si>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</si>
  <si>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</si>
  <si>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</si>
  <si>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</si>
  <si>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</si>
  <si>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</si>
  <si>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</si>
  <si>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</si>
  <si>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</si>
  <si>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</si>
  <si>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</si>
  <si>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</si>
  <si>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</si>
  <si>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</si>
  <si>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</si>
  <si>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</si>
  <si>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</si>
  <si>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</si>
  <si>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</si>
  <si>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</si>
  <si>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</si>
  <si>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</si>
  <si>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</si>
  <si>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</si>
  <si>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</si>
  <si>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</si>
  <si>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</si>
  <si>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</si>
  <si>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</si>
  <si>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</si>
  <si>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</si>
  <si>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</si>
  <si>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</si>
  <si>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</si>
  <si>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</si>
  <si>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</si>
  <si>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</si>
  <si>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</si>
  <si>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</si>
  <si>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</si>
  <si>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</si>
  <si>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</si>
  <si>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</si>
  <si>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</si>
  <si>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</si>
  <si>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</si>
  <si>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</si>
  <si>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</si>
  <si>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</si>
  <si>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</si>
  <si>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</si>
  <si>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</si>
  <si>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</si>
  <si>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</si>
  <si>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</si>
  <si>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</si>
  <si>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</si>
  <si>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</si>
  <si>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</si>
  <si>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</si>
  <si>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</si>
  <si>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</si>
  <si>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</si>
  <si>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</si>
  <si>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</si>
  <si>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</si>
  <si>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</si>
  <si>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</si>
  <si>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</si>
  <si>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</si>
  <si>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</si>
  <si>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</si>
  <si>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</si>
  <si>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</si>
  <si>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</si>
  <si>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</si>
  <si>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</si>
  <si>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</si>
  <si>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</si>
  <si>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</si>
  <si>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</si>
  <si>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</si>
  <si>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</si>
  <si>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</si>
  <si>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</si>
  <si>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</si>
  <si>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</si>
  <si>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</si>
  <si>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</si>
  <si>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</si>
  <si>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</si>
  <si>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</si>
  <si>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</si>
  <si>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</si>
  <si>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</si>
  <si>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</si>
  <si>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</si>
  <si>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</si>
  <si>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</si>
  <si>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</si>
  <si>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</si>
  <si>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</si>
  <si>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</si>
  <si>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</si>
  <si>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</si>
  <si>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</si>
  <si>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</si>
  <si>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</si>
  <si>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</si>
  <si>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</si>
  <si>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</si>
  <si>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</si>
  <si>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</si>
  <si>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</si>
  <si>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</si>
  <si>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</si>
  <si>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</si>
  <si>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</si>
  <si>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</si>
  <si>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</si>
  <si>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</si>
  <si>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</si>
  <si>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</si>
  <si>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</si>
  <si>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</si>
  <si>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</si>
  <si>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</si>
  <si>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</si>
  <si>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</si>
  <si>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</si>
  <si>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</si>
  <si>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</si>
  <si>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</si>
  <si>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</si>
  <si>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</si>
  <si>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</si>
  <si>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</si>
  <si>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</si>
  <si>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</si>
  <si>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</si>
  <si>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</si>
  <si>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</si>
  <si>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</si>
  <si>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</si>
  <si>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</si>
  <si>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</si>
  <si>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</si>
  <si>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</si>
  <si>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</si>
  <si>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</si>
  <si>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</si>
  <si>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</si>
  <si>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</si>
  <si>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</si>
  <si>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</si>
  <si>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</si>
  <si>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</si>
  <si>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</si>
  <si>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</si>
  <si>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</si>
  <si>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</si>
  <si>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</si>
  <si>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</si>
  <si>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</si>
  <si>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</si>
  <si>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</si>
  <si>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</si>
  <si>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</si>
  <si>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</si>
  <si>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</si>
  <si>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</si>
  <si>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</si>
  <si>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</si>
  <si>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</si>
  <si>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</si>
  <si>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</si>
  <si>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</si>
  <si>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</si>
  <si>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</si>
  <si>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</si>
  <si>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</si>
  <si>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</si>
  <si>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</si>
  <si>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</si>
  <si>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</si>
  <si>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</si>
  <si>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</si>
  <si>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</si>
  <si>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</si>
  <si>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</si>
  <si>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</si>
  <si>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</si>
  <si>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</si>
  <si>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</si>
  <si>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</si>
  <si>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</si>
  <si>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</si>
  <si>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</si>
  <si>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</si>
  <si>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</si>
  <si>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</si>
  <si>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</si>
  <si>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</si>
  <si>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</si>
  <si>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</si>
  <si>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</si>
  <si>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</si>
  <si>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</si>
  <si>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</si>
  <si>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</si>
  <si>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</si>
  <si>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</si>
  <si>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</si>
  <si>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</si>
  <si>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</si>
  <si>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</si>
  <si>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</si>
  <si>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</si>
  <si>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</si>
  <si>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</si>
  <si>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</si>
  <si>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</si>
  <si>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</si>
  <si>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</si>
  <si>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</si>
  <si>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</si>
  <si>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</si>
  <si>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</si>
  <si>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</si>
  <si>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</si>
  <si>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</si>
  <si>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</si>
  <si>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</si>
  <si>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</si>
  <si>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</si>
  <si>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</si>
  <si>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</si>
  <si>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</si>
  <si>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</si>
  <si>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</si>
  <si>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</si>
  <si>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</si>
  <si>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</si>
  <si>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</si>
  <si>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</si>
  <si>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</si>
  <si>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</si>
  <si>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</si>
  <si>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</si>
  <si>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</si>
  <si>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</si>
  <si>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</si>
  <si>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</si>
  <si>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</si>
  <si>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</si>
  <si>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</si>
  <si>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</si>
  <si>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</si>
  <si>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</si>
  <si>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</si>
  <si>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</si>
  <si>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</si>
  <si>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</si>
  <si>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</si>
  <si>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</si>
  <si>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</si>
  <si>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</si>
  <si>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</si>
  <si>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</si>
  <si>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</si>
  <si>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</si>
  <si>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</si>
  <si>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</si>
  <si>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</si>
  <si>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</si>
  <si>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</si>
  <si>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</si>
  <si>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</si>
  <si>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</si>
  <si>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</si>
  <si>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</si>
  <si>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</si>
  <si>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</si>
  <si>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</si>
  <si>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</si>
  <si>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</si>
  <si>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</si>
  <si>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</si>
  <si>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</si>
  <si>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</si>
  <si>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</si>
  <si>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</si>
  <si>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</si>
  <si>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</si>
  <si>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</si>
  <si>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</si>
  <si>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</si>
  <si>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</si>
  <si>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</si>
  <si>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</si>
  <si>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</si>
  <si>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</si>
  <si>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</si>
  <si>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</si>
  <si>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</si>
  <si>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</si>
  <si>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</si>
  <si>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</si>
  <si>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</si>
  <si>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</si>
  <si>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</si>
  <si>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</si>
  <si>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</si>
  <si>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</si>
  <si>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</si>
  <si>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</si>
  <si>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</si>
  <si>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</si>
  <si>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</si>
  <si>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</si>
  <si>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</si>
  <si>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</si>
  <si>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</si>
  <si>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</si>
  <si>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</si>
  <si>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</si>
  <si>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</si>
  <si>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</si>
  <si>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</si>
  <si>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</si>
  <si>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</si>
  <si>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</si>
  <si>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</si>
  <si>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</si>
  <si>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</si>
  <si>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</si>
  <si>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</si>
  <si>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</si>
  <si>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</si>
  <si>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</si>
  <si>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</si>
  <si>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</si>
  <si>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</si>
  <si>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</si>
  <si>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</si>
  <si>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</si>
  <si>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</si>
  <si>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</si>
  <si>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</si>
  <si>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</si>
  <si>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</si>
  <si>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</si>
  <si>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</si>
  <si>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</si>
  <si>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</si>
  <si>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</si>
  <si>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</si>
  <si>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</si>
  <si>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</si>
  <si>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</si>
  <si>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</si>
  <si>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</si>
  <si>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</si>
  <si>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</si>
  <si>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</si>
  <si>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</si>
  <si>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</si>
  <si>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</si>
  <si>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</si>
  <si>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</si>
  <si>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</si>
  <si>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</si>
  <si>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</si>
  <si>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</si>
  <si>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</si>
  <si>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</si>
  <si>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</si>
  <si>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</si>
  <si>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</si>
  <si>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</si>
  <si>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</si>
  <si>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</si>
  <si>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</si>
  <si>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</si>
  <si>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</si>
  <si>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</si>
  <si>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</si>
  <si>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</si>
  <si>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</si>
  <si>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</si>
  <si>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</si>
  <si>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</si>
  <si>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</si>
  <si>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</si>
  <si>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</si>
  <si>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</si>
  <si>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</si>
  <si>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</si>
  <si>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</si>
  <si>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</si>
  <si>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</si>
  <si>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</si>
  <si>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</si>
  <si>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</si>
  <si>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</si>
  <si>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</si>
  <si>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</si>
  <si>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</si>
  <si>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</si>
  <si>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</si>
  <si>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</si>
  <si>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</si>
  <si>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</si>
  <si>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</si>
  <si>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</si>
  <si>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</si>
  <si>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</si>
  <si>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</si>
  <si>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</si>
  <si>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</si>
  <si>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</si>
  <si>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</si>
  <si>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</si>
  <si>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</si>
  <si>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</si>
  <si>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</si>
  <si>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</si>
  <si>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</si>
  <si>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</si>
  <si>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</si>
  <si>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</si>
  <si>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</si>
  <si>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</si>
  <si>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</si>
  <si>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</si>
  <si>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</si>
  <si>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</si>
  <si>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</si>
  <si>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</si>
  <si>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</si>
  <si>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</si>
  <si>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</si>
  <si>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</si>
  <si>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</si>
  <si>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</si>
  <si>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</si>
  <si>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</si>
  <si>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</si>
  <si>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</si>
  <si>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</si>
  <si>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</si>
  <si>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</si>
  <si>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</si>
  <si>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</si>
  <si>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</si>
  <si>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</si>
  <si>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</si>
  <si>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</si>
  <si>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</si>
  <si>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</si>
  <si>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</si>
  <si>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</si>
  <si>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</si>
  <si>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</si>
  <si>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</si>
  <si>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</si>
  <si>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</si>
  <si>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</si>
  <si>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</si>
  <si>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</si>
  <si>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</si>
  <si>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</si>
  <si>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</si>
  <si>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</si>
  <si>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</si>
  <si>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</si>
  <si>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</si>
  <si>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</si>
  <si>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</si>
  <si>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</si>
  <si>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</si>
  <si>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</si>
  <si>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</si>
  <si>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</si>
  <si>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</si>
  <si>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</si>
  <si>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</si>
  <si>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</si>
  <si>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</si>
  <si>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</si>
  <si>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</si>
  <si>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</si>
  <si>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</si>
  <si>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</si>
  <si>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</si>
  <si>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</si>
  <si>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</si>
  <si>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</si>
  <si>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</si>
  <si>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</si>
  <si>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</si>
  <si>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</si>
  <si>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</si>
  <si>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</si>
  <si>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</si>
  <si>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</si>
  <si>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</si>
  <si>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</si>
  <si>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</si>
  <si>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</si>
  <si>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</si>
  <si>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</si>
  <si>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</si>
  <si>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</si>
  <si>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</si>
  <si>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</si>
  <si>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</si>
  <si>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</si>
  <si>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</si>
  <si>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</si>
  <si>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</si>
  <si>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</si>
  <si>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</si>
  <si>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</si>
  <si>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</si>
  <si>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</si>
  <si>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</si>
  <si>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</si>
  <si>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</si>
  <si>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</si>
  <si>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</si>
  <si>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</si>
  <si>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</si>
  <si>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</si>
  <si>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</si>
  <si>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</si>
  <si>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</si>
  <si>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</si>
  <si>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</si>
  <si>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</si>
  <si>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</si>
  <si>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</si>
  <si>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</si>
  <si>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</si>
  <si>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</si>
  <si>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</si>
  <si>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</si>
  <si>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</si>
  <si>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</si>
  <si>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</si>
  <si>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</si>
  <si>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</si>
  <si>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</si>
  <si>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</si>
  <si>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</si>
  <si>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</si>
  <si>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</si>
  <si>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</si>
  <si>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</si>
  <si>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</si>
  <si>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</si>
  <si>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</si>
  <si>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</si>
  <si>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</si>
  <si>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</si>
  <si>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</si>
  <si>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</si>
  <si>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</si>
  <si>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</si>
  <si>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</si>
  <si>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</si>
  <si>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</si>
  <si>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</si>
  <si>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</si>
  <si>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</si>
  <si>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</si>
  <si>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</si>
  <si>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</si>
  <si>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</si>
  <si>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</si>
  <si>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</si>
  <si>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</si>
  <si>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</si>
  <si>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</si>
  <si>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</si>
  <si>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</si>
  <si>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</si>
  <si>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</si>
  <si>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</si>
  <si>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</si>
  <si>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</si>
  <si>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</si>
  <si>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</si>
  <si>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</si>
  <si>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</si>
  <si>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</si>
  <si>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</si>
  <si>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</si>
  <si>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</si>
  <si>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</si>
  <si>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</si>
  <si>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</si>
  <si>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</si>
  <si>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</si>
  <si>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</si>
  <si>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</si>
  <si>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</si>
  <si>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</si>
  <si>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</si>
  <si>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</si>
  <si>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</si>
  <si>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</si>
  <si>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</si>
  <si>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</si>
  <si>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</si>
  <si>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</si>
  <si>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</si>
  <si>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</si>
  <si>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</si>
  <si>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</si>
  <si>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</si>
  <si>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</si>
  <si>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</si>
  <si>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</si>
  <si>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</si>
  <si>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</si>
  <si>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</si>
  <si>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</si>
  <si>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</si>
  <si>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</si>
  <si>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</si>
  <si>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</si>
  <si>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</si>
  <si>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</si>
  <si>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</si>
  <si>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</si>
  <si>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</si>
  <si>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</si>
  <si>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</si>
  <si>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</si>
  <si>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</si>
  <si>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</si>
  <si>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</si>
  <si>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</si>
  <si>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</si>
  <si>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</si>
  <si>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</si>
  <si>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</si>
  <si>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</si>
  <si>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</si>
  <si>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</si>
  <si>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</si>
  <si>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</si>
  <si>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</si>
  <si>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</si>
  <si>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</si>
  <si>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</si>
  <si>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</si>
  <si>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</si>
  <si>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</si>
  <si>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</si>
  <si>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</si>
  <si>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</si>
  <si>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</si>
  <si>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</si>
  <si>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</si>
  <si>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</si>
  <si>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</si>
  <si>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</si>
  <si>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</si>
  <si>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</si>
  <si>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</si>
  <si>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</si>
  <si>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</si>
  <si>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</si>
  <si>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</si>
  <si>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</si>
  <si>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</si>
  <si>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</si>
  <si>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</si>
  <si>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</si>
  <si>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</si>
  <si>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</si>
  <si>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</si>
  <si>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</si>
  <si>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</si>
  <si>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</si>
  <si>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</si>
  <si>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</si>
  <si>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</si>
  <si>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</si>
  <si>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</si>
  <si>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</si>
  <si>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</si>
  <si>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</si>
  <si>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</si>
  <si>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</si>
  <si>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</si>
  <si>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</si>
  <si>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</si>
  <si>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</si>
  <si>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</si>
  <si>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</si>
  <si>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</si>
  <si>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</si>
  <si>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</si>
  <si>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</si>
  <si>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</si>
  <si>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</si>
  <si>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</si>
  <si>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</si>
  <si>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</si>
  <si>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</si>
  <si>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</si>
  <si>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</si>
  <si>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</si>
  <si>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</si>
  <si>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</si>
  <si>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</si>
  <si>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</si>
  <si>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</si>
  <si>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</si>
  <si>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</si>
  <si>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</si>
  <si>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</si>
  <si>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</si>
  <si>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</si>
  <si>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</si>
  <si>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</si>
  <si>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</si>
  <si>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</si>
  <si>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</si>
  <si>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</si>
  <si>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</si>
  <si>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</si>
  <si>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</si>
  <si>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</si>
  <si>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</si>
  <si>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</si>
  <si>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</si>
  <si>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</si>
  <si>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</si>
  <si>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</si>
  <si>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</si>
  <si>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</si>
  <si>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</si>
  <si>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</si>
  <si>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</si>
  <si>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</si>
  <si>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</si>
  <si>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</si>
  <si>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</si>
  <si>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</si>
  <si>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</si>
  <si>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</si>
  <si>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</si>
  <si>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</si>
  <si>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</si>
  <si>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</si>
  <si>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</si>
  <si>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</si>
  <si>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</si>
  <si>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</si>
  <si>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</si>
  <si>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</si>
  <si>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</si>
  <si>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</si>
  <si>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</si>
  <si>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</si>
  <si>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</si>
  <si>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</si>
  <si>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</si>
  <si>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</si>
  <si>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</si>
  <si>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</si>
  <si>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</si>
  <si>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</si>
  <si>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</si>
  <si>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</si>
  <si>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</si>
  <si>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</si>
  <si>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</si>
  <si>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</si>
  <si>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</si>
  <si>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</si>
  <si>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</si>
  <si>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</si>
  <si>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</si>
  <si>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</si>
  <si>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</si>
  <si>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</si>
  <si>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</si>
  <si>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</si>
  <si>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</si>
  <si>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</si>
  <si>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</si>
  <si>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</si>
  <si>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</si>
  <si>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</si>
  <si>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</si>
  <si>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</si>
  <si>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</si>
  <si>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</si>
  <si>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</si>
  <si>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</si>
  <si>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</si>
  <si>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</si>
  <si>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</si>
  <si>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</si>
  <si>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</si>
  <si>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</si>
  <si>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</si>
  <si>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</si>
  <si>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</si>
  <si>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</si>
  <si>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</si>
  <si>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</si>
  <si>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</si>
  <si>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</si>
  <si>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</si>
  <si>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</si>
  <si>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</si>
  <si>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</si>
  <si>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</si>
  <si>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</si>
  <si>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</si>
  <si>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</si>
  <si>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</si>
  <si>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</si>
  <si>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</si>
  <si>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</si>
  <si>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</si>
  <si>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</si>
  <si>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</si>
  <si>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</si>
  <si>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</si>
  <si>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</si>
  <si>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</si>
  <si>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</si>
  <si>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</si>
  <si>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</si>
  <si>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</si>
  <si>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</si>
  <si>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</si>
  <si>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</si>
  <si>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</si>
  <si>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</si>
  <si>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</si>
  <si>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</si>
  <si>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</si>
  <si>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</si>
  <si>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</si>
  <si>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</si>
  <si>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</si>
  <si>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</si>
  <si>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</si>
  <si>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</si>
  <si>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</si>
  <si>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</si>
  <si>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</si>
  <si>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</si>
  <si>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</si>
  <si>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</si>
  <si>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</si>
  <si>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</si>
  <si>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</si>
  <si>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</si>
  <si>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</si>
  <si>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</si>
  <si>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</si>
  <si>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</si>
  <si>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</si>
  <si>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</si>
  <si>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</si>
  <si>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</si>
  <si>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</si>
  <si>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</si>
  <si>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</si>
  <si>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</si>
  <si>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</si>
  <si>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</si>
  <si>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</si>
  <si>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</si>
  <si>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</si>
  <si>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</si>
  <si>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</si>
  <si>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</si>
  <si>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</si>
  <si>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</si>
  <si>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</si>
  <si>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</si>
  <si>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</si>
  <si>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</si>
  <si>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</si>
  <si>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</si>
  <si>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</si>
  <si>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</si>
  <si>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</si>
  <si>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</si>
  <si>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</si>
  <si>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</si>
  <si>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</si>
  <si>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</si>
  <si>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</si>
  <si>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</si>
  <si>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</si>
  <si>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</si>
  <si>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</si>
  <si>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</si>
  <si>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</si>
  <si>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</si>
  <si>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</si>
  <si>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</si>
  <si>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</si>
  <si>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</si>
  <si>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</si>
  <si>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</si>
  <si>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</si>
  <si>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</si>
  <si>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</si>
  <si>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</si>
  <si>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</si>
  <si>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</si>
  <si>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</si>
  <si>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</si>
  <si>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</si>
  <si>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</si>
  <si>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</si>
  <si>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</si>
  <si>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</si>
  <si>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</si>
  <si>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</si>
  <si>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</si>
  <si>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</si>
  <si>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</si>
  <si>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</si>
  <si>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</si>
  <si>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</si>
  <si>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</si>
  <si>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</si>
  <si>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</si>
  <si>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</si>
  <si>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</si>
  <si>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</si>
  <si>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</si>
  <si>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</si>
  <si>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</si>
  <si>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</si>
  <si>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</si>
  <si>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</si>
  <si>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</si>
  <si>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</si>
  <si>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</si>
  <si>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</si>
  <si>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</si>
  <si>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</si>
  <si>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</si>
  <si>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</si>
  <si>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</si>
  <si>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</si>
  <si>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</si>
  <si>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</si>
  <si>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</si>
  <si>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</si>
  <si>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</si>
  <si>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</si>
  <si>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</si>
  <si>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</si>
  <si>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</si>
  <si>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</si>
  <si>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</si>
  <si>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</si>
  <si>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</si>
  <si>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</si>
  <si>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</si>
  <si>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</si>
  <si>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</si>
  <si>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</si>
  <si>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</si>
  <si>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</si>
  <si>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</si>
  <si>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</si>
  <si>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</si>
  <si>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</si>
  <si>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</si>
  <si>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</si>
  <si>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</si>
  <si>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</si>
  <si>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</si>
  <si>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</si>
  <si>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</si>
  <si>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</si>
  <si>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</si>
  <si>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</si>
  <si>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</si>
  <si>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</si>
  <si>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</si>
  <si>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</si>
  <si>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</si>
  <si>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</si>
  <si>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</si>
  <si>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</si>
  <si>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</si>
  <si>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</si>
  <si>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</si>
  <si>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</si>
  <si>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</si>
  <si>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</si>
  <si>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</si>
  <si>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</si>
  <si>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</si>
  <si>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</si>
  <si>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</si>
  <si>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</si>
  <si>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</si>
  <si>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</si>
  <si>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</si>
  <si>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</si>
  <si>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</si>
  <si>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</si>
  <si>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</si>
  <si>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</si>
  <si>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</si>
  <si>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</si>
  <si>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</si>
  <si>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</si>
  <si>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</si>
  <si>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</si>
  <si>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</si>
  <si>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</si>
  <si>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</si>
  <si>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</si>
  <si>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</si>
  <si>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</si>
  <si>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</si>
  <si>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</si>
  <si>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</si>
  <si>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</si>
  <si>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</si>
  <si>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</si>
  <si>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</si>
  <si>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</si>
  <si>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</si>
  <si>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</si>
  <si>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</si>
  <si>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</si>
  <si>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</si>
  <si>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</si>
  <si>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</si>
  <si>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</si>
  <si>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</si>
  <si>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</si>
  <si>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</si>
  <si>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</si>
  <si>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</si>
  <si>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</si>
  <si>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</si>
  <si>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</si>
  <si>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</si>
  <si>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</si>
  <si>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</si>
  <si>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</si>
  <si>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</si>
  <si>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</si>
  <si>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</si>
  <si>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</si>
  <si>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</si>
  <si>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</si>
  <si>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</si>
  <si>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</si>
  <si>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</si>
  <si>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</si>
  <si>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</si>
  <si>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</si>
  <si>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</si>
  <si>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</si>
  <si>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</si>
  <si>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</si>
  <si>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</si>
  <si>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</si>
  <si>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</si>
  <si>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</si>
  <si>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</si>
  <si>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</si>
  <si>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</si>
  <si>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</si>
  <si>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</si>
  <si>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</si>
  <si>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</si>
  <si>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</si>
  <si>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</si>
  <si>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</si>
  <si>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</si>
  <si>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</si>
  <si>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</si>
  <si>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</si>
  <si>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</si>
  <si>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</si>
  <si>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</si>
  <si>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</si>
  <si>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</si>
  <si>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</si>
  <si>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</si>
  <si>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</si>
  <si>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</si>
  <si>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</si>
  <si>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</si>
  <si>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</si>
  <si>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</si>
  <si>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</si>
  <si>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</si>
  <si>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</si>
  <si>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</si>
  <si>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</si>
  <si>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</si>
  <si>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</si>
  <si>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</si>
  <si>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</si>
  <si>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</si>
  <si>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</si>
  <si>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</si>
  <si>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</si>
  <si>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</si>
  <si>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</si>
  <si>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</si>
  <si>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</si>
  <si>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</si>
  <si>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</si>
  <si>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</si>
  <si>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</si>
  <si>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</si>
  <si>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</si>
  <si>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</si>
  <si>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</si>
  <si>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</si>
  <si>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</si>
  <si>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</si>
  <si>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</si>
  <si>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</si>
  <si>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</si>
  <si>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</si>
  <si>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</si>
  <si>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</si>
  <si>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</si>
  <si>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</si>
  <si>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</si>
  <si>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</si>
  <si>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</si>
  <si>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</si>
  <si>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</si>
  <si>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</si>
  <si>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</si>
  <si>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</si>
  <si>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</si>
  <si>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</si>
  <si>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</si>
  <si>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</si>
  <si>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</si>
  <si>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</si>
  <si>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</si>
  <si>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</si>
  <si>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</si>
  <si>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</si>
  <si>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</si>
  <si>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</si>
  <si>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</si>
  <si>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</si>
  <si>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</si>
  <si>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</si>
  <si>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</si>
  <si>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</si>
  <si>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</si>
  <si>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</si>
  <si>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</si>
  <si>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</si>
  <si>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</si>
  <si>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</si>
  <si>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</si>
  <si>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</si>
  <si>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</si>
  <si>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</si>
  <si>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</si>
  <si>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</si>
  <si>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</si>
  <si>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</si>
  <si>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</si>
  <si>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</si>
  <si>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</si>
  <si>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</si>
  <si>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</si>
  <si>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</si>
  <si>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</si>
  <si>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</si>
  <si>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</si>
  <si>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</si>
  <si>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</si>
  <si>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</si>
  <si>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</si>
  <si>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</si>
  <si>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</si>
  <si>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</si>
  <si>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</si>
  <si>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</si>
  <si>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</si>
  <si>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</si>
  <si>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</si>
  <si>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</si>
  <si>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</si>
  <si>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</si>
  <si>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</si>
  <si>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</si>
  <si>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</si>
  <si>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</si>
  <si>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</si>
  <si>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</si>
  <si>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</si>
  <si>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</si>
  <si>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</si>
  <si>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</si>
  <si>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</si>
  <si>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</si>
  <si>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</si>
  <si>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</si>
  <si>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</si>
  <si>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</si>
  <si>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</si>
  <si>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</si>
  <si>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</si>
  <si>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</si>
  <si>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</si>
  <si>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</si>
  <si>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</si>
  <si>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</si>
  <si>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</si>
  <si>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</si>
  <si>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</si>
  <si>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</si>
  <si>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</si>
  <si>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</si>
  <si>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</si>
  <si>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</si>
  <si>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</si>
  <si>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</si>
  <si>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</si>
  <si>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</si>
  <si>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</si>
  <si>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</si>
  <si>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</si>
  <si>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</si>
  <si>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</si>
  <si>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</si>
  <si>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</si>
  <si>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</si>
  <si>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</si>
  <si>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</si>
  <si>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</si>
  <si>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</si>
  <si>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</si>
  <si>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</si>
  <si>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</si>
  <si>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</si>
  <si>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</si>
  <si>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</si>
  <si>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</si>
  <si>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</si>
  <si>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</si>
  <si>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</si>
  <si>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</si>
  <si>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</si>
  <si>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</si>
  <si>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</si>
  <si>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</si>
  <si>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</si>
  <si>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</si>
  <si>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</si>
  <si>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</si>
  <si>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</si>
  <si>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</si>
  <si>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</si>
  <si>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</si>
  <si>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</si>
  <si>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</si>
  <si>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</si>
  <si>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</si>
  <si>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</si>
  <si>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</si>
  <si>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</si>
  <si>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</si>
  <si>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</si>
  <si>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</si>
  <si>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</si>
  <si>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</si>
  <si>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</si>
  <si>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</si>
  <si>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</si>
  <si>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</si>
  <si>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</si>
  <si>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</si>
  <si>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</si>
  <si>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</si>
  <si>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</si>
  <si>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</si>
  <si>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</si>
  <si>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</si>
  <si>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</si>
  <si>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</si>
  <si>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</si>
  <si>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</si>
  <si>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</si>
  <si>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</si>
  <si>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</si>
  <si>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</si>
  <si>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</si>
  <si>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</si>
  <si>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</si>
  <si>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</si>
  <si>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</si>
  <si>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</si>
  <si>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</si>
  <si>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</si>
  <si>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</si>
  <si>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</si>
  <si>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</si>
  <si>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</si>
  <si>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</si>
  <si>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</si>
  <si>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</si>
  <si>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</si>
  <si>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</si>
  <si>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</si>
  <si>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</si>
  <si>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</si>
  <si>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</si>
  <si>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</si>
  <si>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</si>
  <si>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</si>
  <si>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</si>
  <si>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</si>
  <si>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</si>
  <si>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</si>
  <si>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</si>
  <si>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</si>
  <si>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</si>
  <si>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</si>
  <si>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</si>
  <si>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</si>
  <si>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</si>
  <si>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</si>
  <si>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</si>
  <si>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</si>
  <si>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</si>
  <si>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</si>
  <si>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</si>
  <si>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</si>
  <si>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</si>
  <si>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</si>
  <si>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</si>
  <si>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</si>
  <si>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</si>
  <si>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</si>
  <si>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</si>
  <si>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</si>
  <si>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</si>
  <si>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</si>
  <si>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</si>
  <si>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</si>
  <si>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</si>
  <si>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</si>
  <si>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</si>
  <si>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</si>
  <si>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</si>
  <si>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</si>
  <si>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</si>
  <si>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</si>
  <si>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</si>
  <si>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</si>
  <si>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</si>
  <si>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</si>
  <si>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</si>
  <si>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</si>
  <si>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</si>
  <si>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</si>
  <si>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</si>
  <si>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</si>
  <si>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</si>
  <si>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</si>
  <si>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</si>
  <si>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</si>
  <si>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</si>
  <si>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</si>
  <si>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</si>
  <si>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</si>
  <si>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</si>
  <si>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</si>
  <si>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</si>
  <si>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</si>
  <si>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</si>
  <si>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</si>
  <si>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</si>
  <si>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</si>
  <si>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</si>
  <si>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</si>
  <si>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</si>
  <si>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</si>
  <si>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</si>
  <si>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</si>
  <si>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</si>
  <si>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</si>
  <si>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</si>
  <si>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</si>
  <si>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</si>
  <si>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</si>
  <si>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</si>
  <si>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</si>
  <si>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</si>
  <si>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</si>
  <si>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</si>
  <si>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</si>
  <si>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</si>
  <si>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</si>
  <si>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</si>
  <si>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</si>
  <si>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</si>
  <si>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</si>
  <si>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</si>
  <si>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</si>
  <si>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</si>
  <si>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</si>
  <si>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</si>
  <si>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</si>
  <si>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</si>
  <si>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</si>
  <si>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</si>
  <si>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</si>
  <si>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</si>
  <si>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</si>
  <si>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</si>
  <si>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</si>
  <si>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</si>
  <si>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</si>
  <si>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</si>
  <si>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</si>
  <si>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</si>
  <si>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</si>
  <si>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</si>
  <si>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</si>
  <si>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</si>
  <si>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</si>
  <si>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</si>
  <si>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</si>
  <si>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</si>
  <si>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</si>
  <si>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</si>
  <si>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</si>
  <si>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</si>
  <si>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</si>
  <si>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</si>
  <si>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</si>
  <si>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</si>
  <si>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</si>
  <si>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</si>
  <si>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</si>
  <si>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</si>
  <si>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</si>
  <si>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</si>
  <si>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</si>
  <si>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</si>
  <si>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</si>
  <si>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</si>
  <si>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</si>
  <si>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</si>
  <si>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</si>
  <si>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</si>
  <si>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</si>
  <si>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</si>
  <si>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</si>
  <si>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</si>
  <si>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</si>
  <si>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</si>
  <si>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</si>
  <si>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</si>
  <si>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</si>
  <si>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</si>
  <si>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</si>
  <si>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</si>
  <si>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</si>
  <si>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</si>
  <si>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</si>
  <si>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</si>
  <si>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</si>
  <si>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</si>
  <si>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</si>
  <si>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</si>
  <si>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</si>
  <si>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</si>
  <si>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</si>
  <si>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</si>
  <si>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</si>
  <si>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</si>
  <si>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</si>
  <si>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</si>
  <si>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</si>
  <si>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</si>
  <si>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</si>
  <si>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</si>
  <si>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</si>
  <si>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</si>
  <si>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</si>
  <si>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</si>
  <si>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</si>
  <si>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</si>
  <si>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</si>
  <si>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</si>
  <si>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</si>
  <si>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</si>
  <si>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</si>
  <si>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</si>
  <si>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</si>
  <si>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</si>
  <si>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</si>
  <si>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</si>
  <si>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</si>
  <si>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</si>
  <si>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</si>
  <si>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</si>
  <si>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</si>
  <si>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</si>
  <si>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</si>
  <si>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</si>
  <si>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</si>
  <si>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</si>
  <si>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</si>
  <si>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</si>
  <si>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</si>
  <si>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</si>
  <si>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</si>
  <si>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</si>
  <si>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</si>
  <si>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</si>
  <si>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</si>
  <si>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</si>
  <si>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</si>
  <si>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</si>
  <si>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</si>
  <si>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</si>
  <si>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</si>
  <si>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</si>
  <si>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</si>
  <si>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</si>
  <si>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</si>
  <si>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</si>
  <si>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</si>
  <si>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</si>
  <si>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</si>
  <si>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</si>
  <si>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</si>
  <si>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</si>
  <si>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</si>
  <si>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</si>
  <si>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</si>
  <si>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</si>
  <si>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</si>
  <si>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</si>
  <si>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</si>
  <si>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</si>
  <si>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</si>
  <si>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</si>
  <si>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</si>
  <si>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</si>
  <si>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</si>
  <si>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</si>
  <si>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</si>
  <si>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</si>
  <si>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</si>
  <si>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</si>
  <si>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</si>
  <si>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</si>
  <si>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</si>
  <si>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</si>
  <si>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</si>
  <si>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</si>
  <si>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</si>
  <si>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</si>
  <si>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</si>
  <si>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</si>
  <si>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</si>
  <si>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</si>
  <si>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</si>
  <si>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</si>
  <si>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</si>
  <si>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</si>
  <si>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</si>
  <si>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</si>
  <si>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</si>
  <si>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</si>
  <si>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</si>
  <si>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</si>
  <si>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</si>
  <si>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</si>
  <si>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</si>
  <si>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</si>
  <si>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</si>
  <si>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</si>
  <si>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</si>
  <si>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</si>
  <si>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</si>
  <si>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</si>
  <si>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</si>
  <si>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</si>
  <si>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</si>
  <si>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</si>
  <si>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</si>
  <si>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</si>
  <si>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</si>
  <si>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</si>
  <si>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</si>
  <si>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</si>
  <si>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</si>
  <si>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</si>
  <si>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</si>
  <si>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</si>
  <si>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</si>
  <si>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</si>
  <si>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</si>
  <si>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</si>
  <si>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</si>
  <si>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</si>
  <si>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</si>
  <si>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</si>
  <si>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</si>
  <si>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</si>
  <si>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</si>
  <si>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</si>
  <si>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</si>
  <si>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</si>
  <si>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</si>
  <si>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</si>
  <si>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</si>
  <si>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</si>
  <si>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</si>
  <si>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</si>
  <si>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</si>
  <si>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</si>
  <si>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</si>
  <si>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</si>
  <si>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</si>
  <si>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</si>
  <si>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</si>
  <si>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</si>
  <si>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</si>
  <si>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</si>
  <si>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</si>
  <si>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</si>
  <si>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</si>
  <si>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</si>
  <si>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</si>
  <si>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</si>
  <si>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</si>
  <si>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</si>
  <si>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</si>
  <si>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</si>
  <si>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</si>
  <si>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</si>
  <si>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</si>
  <si>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</si>
  <si>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</si>
  <si>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</si>
  <si>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</si>
  <si>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</si>
  <si>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</si>
  <si>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</si>
  <si>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</si>
  <si>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</si>
  <si>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</si>
  <si>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</si>
  <si>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</si>
  <si>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</si>
  <si>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</si>
  <si>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</si>
  <si>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</si>
  <si>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</si>
  <si>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</si>
  <si>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</si>
  <si>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</si>
  <si>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</si>
  <si>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</si>
  <si>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</si>
  <si>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</si>
  <si>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</si>
  <si>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</si>
  <si>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</si>
  <si>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</si>
  <si>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</si>
  <si>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</si>
  <si>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</si>
  <si>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</si>
  <si>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</si>
  <si>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</si>
  <si>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</si>
  <si>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</si>
  <si>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</si>
  <si>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</si>
  <si>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</si>
  <si>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</si>
  <si>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</si>
  <si>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</si>
  <si>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</si>
  <si>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</si>
  <si>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</si>
  <si>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</si>
  <si>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</si>
  <si>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</si>
  <si>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</si>
  <si>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</si>
  <si>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</si>
  <si>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</si>
  <si>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</si>
  <si>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</si>
  <si>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</si>
  <si>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</si>
  <si>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</si>
  <si>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</si>
  <si>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</si>
  <si>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</si>
  <si>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</si>
  <si>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</si>
  <si>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</si>
  <si>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</si>
  <si>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</si>
  <si>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</si>
  <si>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</si>
  <si>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</si>
  <si>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</si>
  <si>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</si>
  <si>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</si>
  <si>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</si>
  <si>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</si>
  <si>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</si>
  <si>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</si>
  <si>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</si>
  <si>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</si>
  <si>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</si>
  <si>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</si>
  <si>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</si>
  <si>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</si>
  <si>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</si>
  <si>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</si>
  <si>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</si>
  <si>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</si>
  <si>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</si>
  <si>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</si>
  <si>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</si>
  <si>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</si>
  <si>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</si>
  <si>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</si>
  <si>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</si>
  <si>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</si>
  <si>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</si>
  <si>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</si>
  <si>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</si>
  <si>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</si>
  <si>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</si>
  <si>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</si>
  <si>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</si>
  <si>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</si>
  <si>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</si>
  <si>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</si>
  <si>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</si>
  <si>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</si>
  <si>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</si>
  <si>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</si>
  <si>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</si>
  <si>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</si>
  <si>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</si>
  <si>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</si>
  <si>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</si>
  <si>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</si>
  <si>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</si>
  <si>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</si>
  <si>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</si>
  <si>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</si>
  <si>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</si>
  <si>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</si>
  <si>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</si>
  <si>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</si>
  <si>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</si>
  <si>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</si>
  <si>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</si>
  <si>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</si>
  <si>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</si>
  <si>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</si>
  <si>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</si>
  <si>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</si>
  <si>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</si>
  <si>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</si>
  <si>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</si>
  <si>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</si>
  <si>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</si>
  <si>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</si>
  <si>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</si>
  <si>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</si>
  <si>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</si>
  <si>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</si>
  <si>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</si>
  <si>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</si>
  <si>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</si>
  <si>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</si>
  <si>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</si>
  <si>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</si>
  <si>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</si>
  <si>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</si>
  <si>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</si>
  <si>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</si>
  <si>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</si>
  <si>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</si>
  <si>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</si>
  <si>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</si>
  <si>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</si>
  <si>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</si>
  <si>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</si>
  <si>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</si>
  <si>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</si>
  <si>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</si>
  <si>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</si>
  <si>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</si>
  <si>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</si>
  <si>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</si>
  <si>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</si>
  <si>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</si>
  <si>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</si>
  <si>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</si>
  <si>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</si>
  <si>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</si>
  <si>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</si>
  <si>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</si>
  <si>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</si>
  <si>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</si>
  <si>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</si>
  <si>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</si>
  <si>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</si>
  <si>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</si>
  <si>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</si>
  <si>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</si>
  <si>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</si>
  <si>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</si>
  <si>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</si>
  <si>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</si>
  <si>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</si>
  <si>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</si>
  <si>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</si>
  <si>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</si>
  <si>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</si>
  <si>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</si>
  <si>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</si>
  <si>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</si>
  <si>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</si>
  <si>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</si>
  <si>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</si>
  <si>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</si>
  <si>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</si>
  <si>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</si>
  <si>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</si>
  <si>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</si>
  <si>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</si>
  <si>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</si>
  <si>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</si>
  <si>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</si>
  <si>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</si>
  <si>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</si>
  <si>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</si>
  <si>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</si>
  <si>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</si>
  <si>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</si>
  <si>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</si>
  <si>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</si>
  <si>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</si>
  <si>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</si>
  <si>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</si>
  <si>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</si>
  <si>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</si>
  <si>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</si>
  <si>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</si>
  <si>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</si>
  <si>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</si>
  <si>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</si>
  <si>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</si>
  <si>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</si>
  <si>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</si>
  <si>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</si>
  <si>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</si>
  <si>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</si>
  <si>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</si>
  <si>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</si>
  <si>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</si>
  <si>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</si>
  <si>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</si>
  <si>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</si>
  <si>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</si>
  <si>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</si>
  <si>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</si>
  <si>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</si>
  <si>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</si>
  <si>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</si>
  <si>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</si>
  <si>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</si>
  <si>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</si>
  <si>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</si>
  <si>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</si>
  <si>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</si>
  <si>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</si>
  <si>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</si>
  <si>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</si>
  <si>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</si>
  <si>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</si>
  <si>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</si>
  <si>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</si>
  <si>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</si>
  <si>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</si>
  <si>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</si>
  <si>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</si>
  <si>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</si>
  <si>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</si>
  <si>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</si>
  <si>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</si>
  <si>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</si>
  <si>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</si>
  <si>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</si>
  <si>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</si>
  <si>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</si>
  <si>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</si>
  <si>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</si>
  <si>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</si>
  <si>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</si>
  <si>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</si>
  <si>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</si>
  <si>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</si>
  <si>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</si>
  <si>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</si>
  <si>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</si>
  <si>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</si>
  <si>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</si>
  <si>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</si>
  <si>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</si>
  <si>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</si>
  <si>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</si>
  <si>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</si>
  <si>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</si>
  <si>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</si>
  <si>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</si>
  <si>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</si>
  <si>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</si>
  <si>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</si>
  <si>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</si>
  <si>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</si>
  <si>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</si>
  <si>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</si>
  <si>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</si>
  <si>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</si>
  <si>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</si>
  <si>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</si>
  <si>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</si>
  <si>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</si>
  <si>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</si>
  <si>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</si>
  <si>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</si>
  <si>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</si>
  <si>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</si>
  <si>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</si>
  <si>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</si>
  <si>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</si>
  <si>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</si>
  <si>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</si>
  <si>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</si>
  <si>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</si>
  <si>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</si>
  <si>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</si>
  <si>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</si>
  <si>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</si>
  <si>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</si>
  <si>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</si>
  <si>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</si>
  <si>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</si>
  <si>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</si>
  <si>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</si>
  <si>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</si>
  <si>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</si>
  <si>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</si>
  <si>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</si>
  <si>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</si>
  <si>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</si>
  <si>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</si>
  <si>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</si>
  <si>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</si>
  <si>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</si>
  <si>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</si>
  <si>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</si>
  <si>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</si>
  <si>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</si>
  <si>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</si>
  <si>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</si>
  <si>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</si>
  <si>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</si>
  <si>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</si>
  <si>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</si>
  <si>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</si>
  <si>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</si>
  <si>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</si>
  <si>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</si>
  <si>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</si>
  <si>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</si>
  <si>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</si>
  <si>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</si>
  <si>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</si>
  <si>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</si>
  <si>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</si>
  <si>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</si>
  <si>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</si>
  <si>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</si>
  <si>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</si>
  <si>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</si>
  <si>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</si>
  <si>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</si>
  <si>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</si>
  <si>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</si>
  <si>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</si>
  <si>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</si>
  <si>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</si>
  <si>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</si>
  <si>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</si>
  <si>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</si>
  <si>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</si>
  <si>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</si>
  <si>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</si>
  <si>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</si>
  <si>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</si>
  <si>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</si>
  <si>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</si>
  <si>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</si>
  <si>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</si>
  <si>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</si>
  <si>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</si>
  <si>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</si>
  <si>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</si>
  <si>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</si>
  <si>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</si>
  <si>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</si>
  <si>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</si>
  <si>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</si>
  <si>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</si>
  <si>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</si>
  <si>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</si>
  <si>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</si>
  <si>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</si>
  <si>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</si>
  <si>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</si>
  <si>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</si>
  <si>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</si>
  <si>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</si>
  <si>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</si>
  <si>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</si>
  <si>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</si>
  <si>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</si>
  <si>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</si>
  <si>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</si>
  <si>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</si>
  <si>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</si>
  <si>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</si>
  <si>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</si>
  <si>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</si>
  <si>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</si>
  <si>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</si>
  <si>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</si>
  <si>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</si>
  <si>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</si>
  <si>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</si>
  <si>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</si>
  <si>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</si>
  <si>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</si>
  <si>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</si>
  <si>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</si>
  <si>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</si>
  <si>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</si>
  <si>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</si>
  <si>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</si>
  <si>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</si>
  <si>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</si>
  <si>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</si>
  <si>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</si>
  <si>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</si>
  <si>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</si>
  <si>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</si>
  <si>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</si>
  <si>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</si>
  <si>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</si>
  <si>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</si>
  <si>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</si>
  <si>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</si>
  <si>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</si>
  <si>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</si>
  <si>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</si>
  <si>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</si>
  <si>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</si>
  <si>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</si>
  <si>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</si>
  <si>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</si>
  <si>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</si>
  <si>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</si>
  <si>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</si>
  <si>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</si>
  <si>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</si>
  <si>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</si>
  <si>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</si>
  <si>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</si>
  <si>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</si>
  <si>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</si>
  <si>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</si>
  <si>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</si>
  <si>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</si>
  <si>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</si>
  <si>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</si>
  <si>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</si>
  <si>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</si>
  <si>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</si>
  <si>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</si>
  <si>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</si>
  <si>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</si>
  <si>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</si>
  <si>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</si>
  <si>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</si>
  <si>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</si>
  <si>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</si>
  <si>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</si>
  <si>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</si>
  <si>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</si>
  <si>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</si>
  <si>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</si>
  <si>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</si>
  <si>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</si>
  <si>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</si>
  <si>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</si>
  <si>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</si>
  <si>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</si>
  <si>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</si>
  <si>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</si>
  <si>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</si>
  <si>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</si>
  <si>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</si>
  <si>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</si>
  <si>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</si>
  <si>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</si>
  <si>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</si>
  <si>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</si>
  <si>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</si>
  <si>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</si>
  <si>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</si>
  <si>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</si>
  <si>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</si>
  <si>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</si>
  <si>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</si>
  <si>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</si>
  <si>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</si>
  <si>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</si>
  <si>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</si>
  <si>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</si>
  <si>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</si>
  <si>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</si>
  <si>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</si>
  <si>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</si>
  <si>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</si>
  <si>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</si>
  <si>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</si>
  <si>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</si>
  <si>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</si>
  <si>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</si>
  <si>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</si>
  <si>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</si>
  <si>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</si>
  <si>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</si>
  <si>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</si>
  <si>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</si>
  <si>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</si>
  <si>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</si>
  <si>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</si>
  <si>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</si>
  <si>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</si>
  <si>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</si>
  <si>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</si>
  <si>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</si>
  <si>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</si>
  <si>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</si>
  <si>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</si>
  <si>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</si>
  <si>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</si>
  <si>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</si>
  <si>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</si>
  <si>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</si>
  <si>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</si>
  <si>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</si>
  <si>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</si>
  <si>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</si>
  <si>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</si>
  <si>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</si>
  <si>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</si>
  <si>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</si>
  <si>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</si>
  <si>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</si>
  <si>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</si>
  <si>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</si>
  <si>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</si>
  <si>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</si>
  <si>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</si>
  <si>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</si>
  <si>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</si>
  <si>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</si>
  <si>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</si>
  <si>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</si>
  <si>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</si>
  <si>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</si>
  <si>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</si>
  <si>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</si>
  <si>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</si>
  <si>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</si>
  <si>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</si>
  <si>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</si>
  <si>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</si>
  <si>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</si>
  <si>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</si>
  <si>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</si>
  <si>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</si>
  <si>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</si>
  <si>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</si>
  <si>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</si>
  <si>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</si>
  <si>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</si>
  <si>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</si>
  <si>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</si>
  <si>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</si>
  <si>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</si>
  <si>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</si>
  <si>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</si>
  <si>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</si>
  <si>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</si>
  <si>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</si>
  <si>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</si>
  <si>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</si>
  <si>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</si>
  <si>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</si>
  <si>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</si>
  <si>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</si>
  <si>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</si>
  <si>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</si>
  <si>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</si>
  <si>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</si>
  <si>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</si>
  <si>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</si>
  <si>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</si>
  <si>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</si>
  <si>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</si>
  <si>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</si>
  <si>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</si>
  <si>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</si>
  <si>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</si>
  <si>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</si>
  <si>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</si>
  <si>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</si>
  <si>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</si>
  <si>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</si>
  <si>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</si>
  <si>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</si>
  <si>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</si>
  <si>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</si>
  <si>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</si>
  <si>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</si>
  <si>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</si>
  <si>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</si>
  <si>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</si>
  <si>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</si>
  <si>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</si>
  <si>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</si>
  <si>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</si>
  <si>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</si>
  <si>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</si>
  <si>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</si>
  <si>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</si>
  <si>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</si>
  <si>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</si>
  <si>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</si>
  <si>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</si>
  <si>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</si>
  <si>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</si>
  <si>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</si>
  <si>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</si>
  <si>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</si>
  <si>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</si>
  <si>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</si>
  <si>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</si>
  <si>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</si>
  <si>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</si>
  <si>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</si>
  <si>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</si>
  <si>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</si>
  <si>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</si>
  <si>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</si>
  <si>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</si>
  <si>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</si>
  <si>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</si>
  <si>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</si>
  <si>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</si>
  <si>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</si>
  <si>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</si>
  <si>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</si>
  <si>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</si>
  <si>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</si>
  <si>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</si>
  <si>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</si>
  <si>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</si>
  <si>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</si>
  <si>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</si>
  <si>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</si>
  <si>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</si>
  <si>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</si>
  <si>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</si>
  <si>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</si>
  <si>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</si>
  <si>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</si>
  <si>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</si>
  <si>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</si>
  <si>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</si>
  <si>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</si>
  <si>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</si>
  <si>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</si>
  <si>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</si>
  <si>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</si>
  <si>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</si>
  <si>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</si>
  <si>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</si>
  <si>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</si>
  <si>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</si>
  <si>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</si>
  <si>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</si>
  <si>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</si>
  <si>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</si>
  <si>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</si>
  <si>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</si>
  <si>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</si>
  <si>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</si>
  <si>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</si>
  <si>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</si>
  <si>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</si>
  <si>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</si>
  <si>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</si>
  <si>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</si>
  <si>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</si>
  <si>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</si>
  <si>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</si>
  <si>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</si>
  <si>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</si>
  <si>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</si>
  <si>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</si>
  <si>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</si>
  <si>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</si>
  <si>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</si>
  <si>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</si>
  <si>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</si>
  <si>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</si>
  <si>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</si>
  <si>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</si>
  <si>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</si>
  <si>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</si>
  <si>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</si>
  <si>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</si>
  <si>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</si>
  <si>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</si>
  <si>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</si>
  <si>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</si>
  <si>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</si>
  <si>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</si>
  <si>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</si>
  <si>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</si>
  <si>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</si>
  <si>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</si>
  <si>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</si>
  <si>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</si>
  <si>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</si>
  <si>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</si>
  <si>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</si>
  <si>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</si>
  <si>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</si>
  <si>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</si>
  <si>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</si>
  <si>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</si>
  <si>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</si>
  <si>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</si>
  <si>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</si>
  <si>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</si>
  <si>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</si>
  <si>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</si>
  <si>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</si>
  <si>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</si>
  <si>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</si>
  <si>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</si>
  <si>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</si>
  <si>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</si>
  <si>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</si>
  <si>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</si>
  <si>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</si>
  <si>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</si>
  <si>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</si>
  <si>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</si>
  <si>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</si>
  <si>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</si>
  <si>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</si>
  <si>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</si>
  <si>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</si>
  <si>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</si>
  <si>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</si>
  <si>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</si>
  <si>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</si>
  <si>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</si>
  <si>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</si>
  <si>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</si>
  <si>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</si>
  <si>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</si>
  <si>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</si>
  <si>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</si>
  <si>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</si>
  <si>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</si>
  <si>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</si>
  <si>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</si>
  <si>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</si>
  <si>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</si>
  <si>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</si>
  <si>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</si>
  <si>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</si>
  <si>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</si>
  <si>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</si>
  <si>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</si>
  <si>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</si>
  <si>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</si>
  <si>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</si>
  <si>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</si>
  <si>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</si>
  <si>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</si>
  <si>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</si>
  <si>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</si>
  <si>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</si>
  <si>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</si>
  <si>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</si>
  <si>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</si>
  <si>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</si>
  <si>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</si>
  <si>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</si>
  <si>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</si>
  <si>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</si>
  <si>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</si>
  <si>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</si>
  <si>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</si>
  <si>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</si>
  <si>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</si>
  <si>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</si>
  <si>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</si>
  <si>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</si>
  <si>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</si>
  <si>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</si>
  <si>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</si>
  <si>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</si>
  <si>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</si>
  <si>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</si>
  <si>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</si>
  <si>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</si>
  <si>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</si>
  <si>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</si>
  <si>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</si>
  <si>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</si>
  <si>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</si>
  <si>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</si>
  <si>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</si>
  <si>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</si>
  <si>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</si>
  <si>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</si>
  <si>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</si>
  <si>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</si>
  <si>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</si>
  <si>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</si>
  <si>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</si>
  <si>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</si>
  <si>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</si>
  <si>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</si>
  <si>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</si>
  <si>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</si>
  <si>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</si>
  <si>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</si>
  <si>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</si>
  <si>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</si>
  <si>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</si>
  <si>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</si>
  <si>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</si>
  <si>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</si>
  <si>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</si>
  <si>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</si>
  <si>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</si>
  <si>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</si>
  <si>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</si>
  <si>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</si>
  <si>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</si>
  <si>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</si>
  <si>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</si>
  <si>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</si>
  <si>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</si>
  <si>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</si>
  <si>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</si>
  <si>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</si>
  <si>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</si>
  <si>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</si>
  <si>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</si>
  <si>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</si>
  <si>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</si>
  <si>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</si>
  <si>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</si>
  <si>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</si>
  <si>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</si>
  <si>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</si>
  <si>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</si>
  <si>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</si>
  <si>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</si>
  <si>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</si>
  <si>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</si>
  <si>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</si>
  <si>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</si>
  <si>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</si>
  <si>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</si>
  <si>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</si>
  <si>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</si>
  <si>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</si>
  <si>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</si>
  <si>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</si>
  <si>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</si>
  <si>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</si>
  <si>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</si>
  <si>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</si>
  <si>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</si>
  <si>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</si>
  <si>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</si>
  <si>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</si>
  <si>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</si>
  <si>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</si>
  <si>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</si>
  <si>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</si>
  <si>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</si>
  <si>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</si>
  <si>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</si>
  <si>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</si>
  <si>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</si>
  <si>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</si>
  <si>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</si>
  <si>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</si>
  <si>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</si>
  <si>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</si>
  <si>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</si>
  <si>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</si>
  <si>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</si>
  <si>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</si>
  <si>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</si>
  <si>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</si>
  <si>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</si>
  <si>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</si>
  <si>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</si>
  <si>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</si>
  <si>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</si>
  <si>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</si>
  <si>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</si>
  <si>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</si>
  <si>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</si>
  <si>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</si>
  <si>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</si>
  <si>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</si>
  <si>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</si>
  <si>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</si>
  <si>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</si>
  <si>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</si>
  <si>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</si>
  <si>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</si>
  <si>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</si>
  <si>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</si>
  <si>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</si>
  <si>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</si>
  <si>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</si>
  <si>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</si>
  <si>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</si>
  <si>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</si>
  <si>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</si>
  <si>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</si>
  <si>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</si>
  <si>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</si>
  <si>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</si>
  <si>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</si>
  <si>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</si>
  <si>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</si>
  <si>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</si>
  <si>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</si>
  <si>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</si>
  <si>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</si>
  <si>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</si>
  <si>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</si>
  <si>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</si>
  <si>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</si>
  <si>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</si>
  <si>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</si>
  <si>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</si>
  <si>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</si>
  <si>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</si>
  <si>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</si>
  <si>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</si>
  <si>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</si>
  <si>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</si>
  <si>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</si>
  <si>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</si>
  <si>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</si>
  <si>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</si>
  <si>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</si>
  <si>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</si>
  <si>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</si>
  <si>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</si>
  <si>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</si>
  <si>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</si>
  <si>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</si>
  <si>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</si>
  <si>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</si>
  <si>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</si>
  <si>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</si>
  <si>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</si>
  <si>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</si>
  <si>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</si>
  <si>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</si>
  <si>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</si>
  <si>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</si>
  <si>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</si>
  <si>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</si>
  <si>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</si>
  <si>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</si>
  <si>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</si>
  <si>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</si>
  <si>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</si>
  <si>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</si>
  <si>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</si>
  <si>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</si>
  <si>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</si>
  <si>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</si>
  <si>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</si>
  <si>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</si>
  <si>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</si>
  <si>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</si>
  <si>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</si>
  <si>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</si>
  <si>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</si>
  <si>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</si>
  <si>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</si>
  <si>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</si>
  <si>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</si>
  <si>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</si>
  <si>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</si>
  <si>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</si>
  <si>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</si>
  <si>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</si>
  <si>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</si>
  <si>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</si>
  <si>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</si>
  <si>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</si>
  <si>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</si>
  <si>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</si>
  <si>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</si>
  <si>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</si>
  <si>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</si>
  <si>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</si>
  <si>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</si>
  <si>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</si>
  <si>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</si>
  <si>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</si>
  <si>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</si>
  <si>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</si>
  <si>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</si>
  <si>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</si>
  <si>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</si>
  <si>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</si>
  <si>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</si>
  <si>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</si>
  <si>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</si>
  <si>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</si>
  <si>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</si>
  <si>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</si>
  <si>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</si>
  <si>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</si>
  <si>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</si>
  <si>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</si>
  <si>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</si>
  <si>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</si>
  <si>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</si>
  <si>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</si>
  <si>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</si>
  <si>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</si>
  <si>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</si>
  <si>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</si>
  <si>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</si>
  <si>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</si>
  <si>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</si>
  <si>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</si>
  <si>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</si>
  <si>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</si>
  <si>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</si>
  <si>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</si>
  <si>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</si>
  <si>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</si>
  <si>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</si>
  <si>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</si>
  <si>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</si>
  <si>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</si>
  <si>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</si>
  <si>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</si>
  <si>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</si>
  <si>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</si>
  <si>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</si>
  <si>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</si>
  <si>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</si>
  <si>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</si>
  <si>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</si>
  <si>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</si>
  <si>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</si>
  <si>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</si>
  <si>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</si>
  <si>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</si>
  <si>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</si>
  <si>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</si>
  <si>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</si>
  <si>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</si>
  <si>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</si>
  <si>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</si>
  <si>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</si>
  <si>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</si>
  <si>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</si>
  <si>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</si>
  <si>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</si>
  <si>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</si>
  <si>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</si>
  <si>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</si>
  <si>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</si>
  <si>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</si>
  <si>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</si>
  <si>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</si>
  <si>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</si>
  <si>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</si>
  <si>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</si>
  <si>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</si>
  <si>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</si>
  <si>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</si>
  <si>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</si>
  <si>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</si>
  <si>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</si>
  <si>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</si>
  <si>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</si>
  <si>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</si>
  <si>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</si>
  <si>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</si>
  <si>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</si>
  <si>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</si>
  <si>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</si>
  <si>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</si>
  <si>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</si>
  <si>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</si>
  <si>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</si>
  <si>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</si>
  <si>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</si>
  <si>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</si>
  <si>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</si>
  <si>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</si>
  <si>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</si>
  <si>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</si>
  <si>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</si>
  <si>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</si>
  <si>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</si>
  <si>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</si>
  <si>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</si>
  <si>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</si>
  <si>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</si>
  <si>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</si>
  <si>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</si>
  <si>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</si>
  <si>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</si>
  <si>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</si>
  <si>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</si>
  <si>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</si>
  <si>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</si>
  <si>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</si>
  <si>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</si>
  <si>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</si>
  <si>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</si>
  <si>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</si>
  <si>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</si>
  <si>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</si>
  <si>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</si>
  <si>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</si>
  <si>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</si>
  <si>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</si>
  <si>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</si>
  <si>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</si>
  <si>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</si>
  <si>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</si>
  <si>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</si>
  <si>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</si>
  <si>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</si>
  <si>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</si>
  <si>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</si>
  <si>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</si>
  <si>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</si>
  <si>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</si>
  <si>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</si>
  <si>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</si>
  <si>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</si>
  <si>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</si>
  <si>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</si>
  <si>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</si>
  <si>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</si>
  <si>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</si>
  <si>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</si>
  <si>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</si>
  <si>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</si>
  <si>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</si>
  <si>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</si>
  <si>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</si>
  <si>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</si>
  <si>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</si>
  <si>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</si>
  <si>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</si>
  <si>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</si>
  <si>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</si>
  <si>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</si>
  <si>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</si>
  <si>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</si>
  <si>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</si>
  <si>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</si>
  <si>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</si>
  <si>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</si>
  <si>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</si>
  <si>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</si>
  <si>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</si>
  <si>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</si>
  <si>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</si>
  <si>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</si>
  <si>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</si>
  <si>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</si>
  <si>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</si>
  <si>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</si>
  <si>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</si>
  <si>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</si>
  <si>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</si>
  <si>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</si>
  <si>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</si>
  <si>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</si>
  <si>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</si>
  <si>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</si>
  <si>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</si>
  <si>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</si>
  <si>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</si>
  <si>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</si>
  <si>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</si>
  <si>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</si>
  <si>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</si>
  <si>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</si>
  <si>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</si>
  <si>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</si>
  <si>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</si>
  <si>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</si>
  <si>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</si>
  <si>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</si>
  <si>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</si>
  <si>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</si>
  <si>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</si>
  <si>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</si>
  <si>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</si>
  <si>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</si>
  <si>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</si>
  <si>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</si>
  <si>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</si>
  <si>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</si>
  <si>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</si>
  <si>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</si>
  <si>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</si>
  <si>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</si>
  <si>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</si>
  <si>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</si>
  <si>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</si>
  <si>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</si>
  <si>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</si>
  <si>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</si>
  <si>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</si>
  <si>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</si>
  <si>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</si>
  <si>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</si>
  <si>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</si>
  <si>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</si>
  <si>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</si>
  <si>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</si>
  <si>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</si>
  <si>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</si>
  <si>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</si>
  <si>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</si>
  <si>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</si>
  <si>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</si>
  <si>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</si>
  <si>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</si>
  <si>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</si>
  <si>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</si>
  <si>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</si>
  <si>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</si>
  <si>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</si>
  <si>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</si>
  <si>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</si>
  <si>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</si>
  <si>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</si>
  <si>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</si>
  <si>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</si>
  <si>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</si>
  <si>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</si>
  <si>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</si>
  <si>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</si>
  <si>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</si>
  <si>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</si>
  <si>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</si>
  <si>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</si>
  <si>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</si>
  <si>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</si>
  <si>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</si>
  <si>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</si>
  <si>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</si>
  <si>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</si>
  <si>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</si>
  <si>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</si>
  <si>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</si>
  <si>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</si>
  <si>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</si>
  <si>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</si>
  <si>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</si>
  <si>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</si>
  <si>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</si>
  <si>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</si>
  <si>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</si>
  <si>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</si>
  <si>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</si>
  <si>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</si>
  <si>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</si>
  <si>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</si>
  <si>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</si>
  <si>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</si>
  <si>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</si>
  <si>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</si>
  <si>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</si>
  <si>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</si>
  <si>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</si>
  <si>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</si>
  <si>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</si>
  <si>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</si>
  <si>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</si>
  <si>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</si>
  <si>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</si>
  <si>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</si>
  <si>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</si>
  <si>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</si>
  <si>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</si>
  <si>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</si>
  <si>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</si>
  <si>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</si>
  <si>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</si>
  <si>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</si>
  <si>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</si>
  <si>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</si>
  <si>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</si>
  <si>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</si>
  <si>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</si>
  <si>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</si>
  <si>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</si>
  <si>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</si>
  <si>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</si>
  <si>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</si>
  <si>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</si>
  <si>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</si>
  <si>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</si>
  <si>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</si>
  <si>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</si>
  <si>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</si>
  <si>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</si>
  <si>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</si>
  <si>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</si>
  <si>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</si>
  <si>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</si>
  <si>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</si>
  <si>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</si>
  <si>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</si>
  <si>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</si>
  <si>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</si>
  <si>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</si>
  <si>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</si>
  <si>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</si>
  <si>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</si>
  <si>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</si>
  <si>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</si>
  <si>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</si>
  <si>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</si>
  <si>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</si>
  <si>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</si>
  <si>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</si>
  <si>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</si>
  <si>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</si>
  <si>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</si>
  <si>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</si>
  <si>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</si>
  <si>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</si>
  <si>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</si>
  <si>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</si>
  <si>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</si>
  <si>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</si>
  <si>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</si>
  <si>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</si>
  <si>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</si>
  <si>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</si>
  <si>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</si>
  <si>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</si>
  <si>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</si>
  <si>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</si>
  <si>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</si>
  <si>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</si>
  <si>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</si>
  <si>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</si>
  <si>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</si>
  <si>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</si>
  <si>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</si>
  <si>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</si>
  <si>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</si>
  <si>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</si>
  <si>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</si>
  <si>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</si>
  <si>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</si>
  <si>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</si>
  <si>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</si>
  <si>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</si>
  <si>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</si>
  <si>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</si>
  <si>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</si>
  <si>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</si>
  <si>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</si>
  <si>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</si>
  <si>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</si>
  <si>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</si>
  <si>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</si>
  <si>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</si>
  <si>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</si>
  <si>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</si>
  <si>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</si>
  <si>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</si>
  <si>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</si>
  <si>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</si>
  <si>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</si>
  <si>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</si>
  <si>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</si>
  <si>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</si>
  <si>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</si>
  <si>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</si>
  <si>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</si>
  <si>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</si>
  <si>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</si>
  <si>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</si>
  <si>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</si>
  <si>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</si>
  <si>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</si>
  <si>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</si>
  <si>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</si>
  <si>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</si>
  <si>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</si>
  <si>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</si>
  <si>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</si>
  <si>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</si>
  <si>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</si>
  <si>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</si>
  <si>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</si>
  <si>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</si>
  <si>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</si>
  <si>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</si>
  <si>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</si>
  <si>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</si>
  <si>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</si>
  <si>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</si>
  <si>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</si>
  <si>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</si>
  <si>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</si>
  <si>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</si>
  <si>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</si>
  <si>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</si>
  <si>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</si>
  <si>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</si>
  <si>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</si>
  <si>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</si>
  <si>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</si>
  <si>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</si>
  <si>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</si>
  <si>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</si>
  <si>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</si>
  <si>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</si>
  <si>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</si>
  <si>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</si>
  <si>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</si>
  <si>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</si>
  <si>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</si>
  <si>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</si>
  <si>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</si>
  <si>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</si>
  <si>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</si>
  <si>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</si>
  <si>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</si>
  <si>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</si>
  <si>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</si>
  <si>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</si>
  <si>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</si>
  <si>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</si>
  <si>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</si>
  <si>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</si>
  <si>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</si>
  <si>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</si>
  <si>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</si>
  <si>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</si>
  <si>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</si>
  <si>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</si>
  <si>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</si>
  <si>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</si>
  <si>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</si>
  <si>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</si>
  <si>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</si>
  <si>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</si>
  <si>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</si>
  <si>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</si>
  <si>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</si>
  <si>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</si>
  <si>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</si>
  <si>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</si>
  <si>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</si>
  <si>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</si>
  <si>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</si>
  <si>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</si>
  <si>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</si>
  <si>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</si>
  <si>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</si>
  <si>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</si>
  <si>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</si>
  <si>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</si>
  <si>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</si>
  <si>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</si>
  <si>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</si>
  <si>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</si>
  <si>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</si>
  <si>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</si>
  <si>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</si>
  <si>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</si>
  <si>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</si>
  <si>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</si>
  <si>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</si>
  <si>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</si>
  <si>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</si>
  <si>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</si>
  <si>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</si>
  <si>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</si>
  <si>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</si>
  <si>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</si>
  <si>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</si>
  <si>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</si>
  <si>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</si>
  <si>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</si>
  <si>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</si>
  <si>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</si>
  <si>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</si>
  <si>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</si>
  <si>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</si>
  <si>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</si>
  <si>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</si>
  <si>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</si>
  <si>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</si>
  <si>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</si>
  <si>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</si>
  <si>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</si>
  <si>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</si>
  <si>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</si>
  <si>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</si>
  <si>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</si>
  <si>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</si>
  <si>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</si>
  <si>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</si>
  <si>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</si>
  <si>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</si>
  <si>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</si>
  <si>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</si>
  <si>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</si>
  <si>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</si>
  <si>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</si>
  <si>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</si>
  <si>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</si>
  <si>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</si>
  <si>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</si>
  <si>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</si>
  <si>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</si>
  <si>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</si>
  <si>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</si>
  <si>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</si>
  <si>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</si>
  <si>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</si>
  <si>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</si>
  <si>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</si>
  <si>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</si>
  <si>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</si>
  <si>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</si>
  <si>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</si>
  <si>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</si>
  <si>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</si>
  <si>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</si>
  <si>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</si>
  <si>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</si>
  <si>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</si>
  <si>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</si>
  <si>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</si>
  <si>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</si>
  <si>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</si>
  <si>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</si>
  <si>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</si>
  <si>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</si>
  <si>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</si>
  <si>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</si>
  <si>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</si>
  <si>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</si>
  <si>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</si>
  <si>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</si>
  <si>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</si>
  <si>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</si>
  <si>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</si>
  <si>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</si>
  <si>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</si>
  <si>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</si>
  <si>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</si>
  <si>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</si>
  <si>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</si>
  <si>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</si>
  <si>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</si>
  <si>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</si>
  <si>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</si>
  <si>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</si>
  <si>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</si>
  <si>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</si>
  <si>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</si>
  <si>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</si>
  <si>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</si>
  <si>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</si>
  <si>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</si>
  <si>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</si>
  <si>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</si>
  <si>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</si>
  <si>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</si>
  <si>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</si>
  <si>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</si>
  <si>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</si>
  <si>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</si>
  <si>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</si>
  <si>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</si>
  <si>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</si>
  <si>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</si>
  <si>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</si>
  <si>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</si>
  <si>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</si>
  <si>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</si>
  <si>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</si>
  <si>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</si>
  <si>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</si>
  <si>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</si>
  <si>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</si>
  <si>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</si>
  <si>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</si>
  <si>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</si>
  <si>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</si>
  <si>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</si>
  <si>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</si>
  <si>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</si>
  <si>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</si>
  <si>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</si>
  <si>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</si>
  <si>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</si>
  <si>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</si>
  <si>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</si>
  <si>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</si>
  <si>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</si>
  <si>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</si>
  <si>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</si>
  <si>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</si>
  <si>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</si>
  <si>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</si>
  <si>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</si>
  <si>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</si>
  <si>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</si>
  <si>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</si>
  <si>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</si>
  <si>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</si>
  <si>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</si>
  <si>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</si>
  <si>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</si>
  <si>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</si>
  <si>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</si>
  <si>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</si>
  <si>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</si>
  <si>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</si>
  <si>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</si>
  <si>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</si>
  <si>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</si>
  <si>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</si>
  <si>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</si>
  <si>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</si>
  <si>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</si>
  <si>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</si>
  <si>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</si>
  <si>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</si>
  <si>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</si>
  <si>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</si>
  <si>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</si>
  <si>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</si>
  <si>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</si>
  <si>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</si>
  <si>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</si>
  <si>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</si>
  <si>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</si>
  <si>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</si>
  <si>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</si>
  <si>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</si>
  <si>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</si>
  <si>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</si>
  <si>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</si>
  <si>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</si>
  <si>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</si>
  <si>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</si>
  <si>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</si>
  <si>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</si>
  <si>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</si>
  <si>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</si>
  <si>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</si>
  <si>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</si>
  <si>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</si>
  <si>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</si>
  <si>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</si>
  <si>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</si>
  <si>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</si>
  <si>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</si>
  <si>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</si>
  <si>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</si>
  <si>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</si>
  <si>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</si>
  <si>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</si>
  <si>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</si>
  <si>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</si>
  <si>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</si>
  <si>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</si>
  <si>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</si>
  <si>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</si>
  <si>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</si>
  <si>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</si>
  <si>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</si>
  <si>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</si>
  <si>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</si>
  <si>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</si>
  <si>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</si>
  <si>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</si>
  <si>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</si>
  <si>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</si>
  <si>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</si>
  <si>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</si>
  <si>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</si>
  <si>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</si>
  <si>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</si>
  <si>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</si>
  <si>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</si>
  <si>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</si>
  <si>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</si>
  <si>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</si>
  <si>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</si>
  <si>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</si>
  <si>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</si>
  <si>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</si>
  <si>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</si>
  <si>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</si>
  <si>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</si>
  <si>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</si>
  <si>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</si>
  <si>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</si>
  <si>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</si>
  <si>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</si>
  <si>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</si>
  <si>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</si>
  <si>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</si>
  <si>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</si>
  <si>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</si>
  <si>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</si>
  <si>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</si>
  <si>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</si>
  <si>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</si>
  <si>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</si>
  <si>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</si>
  <si>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</si>
  <si>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</si>
  <si>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</si>
  <si>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</si>
  <si>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</si>
  <si>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</si>
  <si>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</si>
  <si>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</si>
  <si>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</si>
  <si>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</si>
  <si>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</si>
  <si>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</si>
  <si>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</si>
  <si>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</si>
  <si>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</si>
  <si>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</si>
  <si>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</si>
  <si>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</si>
  <si>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</si>
  <si>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</si>
  <si>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</si>
  <si>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</si>
  <si>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</si>
  <si>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</si>
  <si>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</si>
  <si>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</si>
  <si>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</si>
  <si>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</si>
  <si>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</si>
  <si>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</si>
  <si>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</si>
  <si>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</si>
  <si>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</si>
  <si>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</si>
  <si>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</si>
  <si>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</si>
  <si>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</si>
  <si>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</si>
  <si>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</si>
  <si>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</si>
  <si>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</si>
  <si>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</si>
  <si>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</si>
  <si>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</si>
  <si>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</si>
  <si>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</si>
  <si>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</si>
  <si>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</si>
  <si>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</si>
  <si>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</si>
  <si>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</si>
  <si>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</si>
  <si>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</si>
  <si>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</si>
  <si>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</si>
  <si>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</si>
  <si>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</si>
  <si>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</si>
  <si>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</si>
  <si>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</si>
  <si>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</si>
  <si>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</si>
  <si>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</si>
  <si>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</si>
  <si>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</si>
  <si>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</si>
  <si>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</si>
  <si>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</si>
  <si>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</si>
  <si>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</si>
  <si>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</si>
  <si>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</si>
  <si>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</si>
  <si>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</si>
  <si>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</si>
  <si>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</si>
  <si>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</si>
  <si>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</si>
  <si>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</si>
  <si>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</si>
  <si>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</si>
  <si>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</si>
  <si>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</si>
  <si>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</si>
  <si>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</si>
  <si>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</si>
  <si>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</si>
  <si>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</si>
  <si>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</si>
  <si>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</si>
  <si>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</si>
  <si>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</si>
  <si>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</si>
  <si>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</si>
  <si>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</si>
  <si>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</si>
  <si>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</si>
  <si>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</si>
  <si>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</si>
  <si>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</si>
  <si>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</si>
  <si>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</si>
  <si>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</si>
  <si>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</si>
  <si>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</si>
  <si>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</si>
  <si>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</si>
  <si>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</si>
  <si>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</si>
  <si>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</si>
  <si>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</si>
  <si>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</si>
  <si>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</si>
  <si>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</si>
  <si>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</si>
  <si>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</si>
  <si>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</si>
  <si>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</si>
  <si>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</si>
  <si>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</si>
  <si>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</si>
  <si>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</si>
  <si>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</si>
  <si>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</si>
  <si>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</si>
  <si>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</si>
  <si>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</si>
  <si>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</si>
  <si>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</si>
  <si>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</si>
  <si>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</si>
  <si>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</si>
  <si>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</si>
  <si>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</si>
  <si>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</si>
  <si>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</si>
  <si>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</si>
  <si>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</si>
  <si>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</si>
  <si>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</si>
  <si>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</si>
  <si>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</si>
  <si>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</si>
  <si>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</si>
  <si>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</si>
  <si>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</si>
  <si>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</si>
  <si>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</si>
  <si>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</si>
  <si>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</si>
  <si>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</si>
  <si>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</si>
  <si>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</si>
  <si>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</si>
  <si>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</si>
  <si>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</si>
  <si>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</si>
  <si>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</si>
  <si>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</si>
  <si>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</si>
  <si>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</si>
  <si>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</si>
  <si>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</si>
  <si>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</si>
  <si>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</si>
  <si>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</si>
  <si>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</si>
  <si>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</si>
  <si>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</si>
  <si>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</si>
  <si>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</si>
  <si>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</si>
  <si>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</si>
  <si>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</si>
  <si>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</si>
  <si>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</si>
  <si>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</si>
  <si>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</si>
  <si>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</si>
  <si>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</si>
  <si>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</si>
  <si>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</si>
  <si>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</si>
  <si>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</si>
  <si>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</si>
  <si>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</si>
  <si>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</si>
  <si>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</si>
  <si>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</si>
  <si>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</si>
  <si>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</si>
  <si>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</si>
  <si>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</si>
  <si>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</si>
  <si>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</si>
  <si>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</si>
  <si>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</si>
  <si>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</si>
  <si>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</si>
  <si>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</si>
  <si>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</si>
  <si>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</si>
  <si>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</si>
  <si>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</si>
  <si>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</si>
  <si>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</si>
  <si>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</si>
  <si>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</si>
  <si>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</si>
  <si>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</si>
  <si>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</si>
  <si>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</si>
  <si>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</si>
  <si>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</si>
  <si>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</si>
  <si>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</si>
  <si>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</si>
  <si>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</si>
  <si>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</si>
  <si>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</si>
  <si>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</si>
  <si>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</si>
  <si>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</si>
  <si>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</si>
  <si>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</si>
  <si>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</si>
  <si>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</si>
  <si>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</si>
  <si>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</si>
  <si>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</si>
  <si>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</si>
  <si>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</si>
  <si>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</si>
  <si>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</si>
  <si>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</si>
  <si>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</si>
  <si>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</si>
  <si>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</si>
  <si>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</si>
  <si>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</si>
  <si>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</si>
  <si>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</si>
  <si>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</si>
  <si>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</si>
  <si>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</si>
  <si>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</si>
  <si>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</si>
  <si>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</si>
  <si>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</si>
  <si>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</si>
  <si>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</si>
  <si>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</si>
  <si>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</si>
  <si>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</si>
  <si>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</si>
  <si>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</si>
  <si>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</si>
  <si>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</si>
  <si>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</si>
  <si>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</si>
  <si>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</si>
  <si>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</si>
  <si>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</si>
  <si>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</si>
  <si>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</si>
  <si>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</si>
  <si>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</si>
  <si>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</si>
  <si>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</si>
  <si>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</si>
  <si>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</si>
  <si>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</si>
  <si>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</si>
  <si>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</si>
  <si>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</si>
  <si>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</si>
  <si>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</si>
  <si>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</si>
  <si>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</si>
  <si>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</si>
  <si>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</si>
  <si>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</si>
  <si>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</si>
  <si>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</si>
  <si>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</si>
  <si>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</si>
  <si>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</si>
  <si>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</si>
  <si>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</si>
  <si>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</si>
  <si>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</si>
  <si>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</si>
  <si>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</si>
  <si>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</si>
  <si>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</si>
  <si>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</si>
  <si>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</si>
  <si>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</si>
  <si>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</si>
  <si>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</si>
  <si>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</si>
  <si>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</si>
  <si>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</si>
  <si>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</si>
  <si>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</si>
  <si>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</si>
  <si>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</si>
  <si>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</si>
  <si>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</si>
  <si>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</si>
  <si>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</si>
  <si>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</si>
  <si>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</si>
  <si>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</si>
  <si>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</si>
  <si>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</si>
  <si>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</si>
  <si>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</si>
  <si>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</si>
  <si>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</si>
  <si>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</si>
  <si>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</si>
  <si>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</si>
  <si>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</si>
  <si>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</si>
  <si>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</si>
  <si>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</si>
  <si>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</si>
  <si>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</si>
  <si>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</si>
  <si>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</si>
  <si>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</si>
  <si>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</si>
  <si>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</si>
  <si>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</si>
  <si>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</si>
  <si>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</si>
  <si>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</si>
  <si>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</si>
  <si>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</si>
  <si>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</si>
  <si>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</si>
  <si>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</si>
  <si>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</si>
  <si>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</si>
  <si>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</si>
  <si>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</si>
  <si>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</si>
  <si>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</si>
  <si>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</si>
  <si>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</si>
  <si>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</si>
  <si>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</si>
  <si>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</si>
  <si>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</si>
  <si>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</si>
  <si>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</si>
  <si>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</si>
  <si>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</si>
  <si>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</si>
  <si>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</si>
  <si>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</si>
  <si>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</si>
  <si>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</si>
  <si>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</si>
  <si>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</si>
  <si>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</si>
  <si>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</si>
  <si>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</si>
  <si>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</si>
  <si>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</si>
  <si>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</si>
  <si>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</si>
  <si>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</si>
  <si>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</si>
  <si>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</si>
  <si>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</si>
  <si>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</si>
  <si>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</si>
  <si>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</si>
  <si>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</si>
  <si>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</si>
  <si>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</si>
  <si>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</si>
  <si>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</si>
  <si>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</si>
  <si>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</si>
  <si>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</si>
  <si>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</si>
  <si>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</si>
  <si>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</si>
  <si>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</si>
  <si>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</si>
  <si>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</si>
  <si>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</si>
  <si>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</si>
  <si>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</si>
  <si>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</si>
  <si>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</si>
  <si>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</si>
  <si>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</si>
  <si>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</si>
  <si>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</si>
  <si>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</si>
  <si>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</si>
  <si>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</si>
  <si>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</si>
  <si>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</si>
  <si>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</si>
  <si>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</si>
  <si>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</si>
  <si>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</si>
  <si>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</si>
  <si>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</si>
  <si>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</si>
  <si>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</si>
  <si>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</si>
  <si>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</si>
  <si>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</si>
  <si>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</si>
  <si>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</si>
  <si>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</si>
  <si>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</si>
  <si>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</si>
  <si>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</si>
  <si>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</si>
  <si>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</si>
  <si>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</si>
  <si>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</si>
  <si>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</si>
  <si>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</si>
  <si>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</si>
  <si>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</si>
  <si>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</si>
  <si>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</si>
  <si>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</si>
  <si>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</si>
  <si>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</si>
  <si>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</si>
  <si>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</si>
  <si>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</si>
  <si>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</si>
  <si>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</si>
  <si>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</si>
  <si>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</si>
  <si>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</si>
  <si>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</si>
  <si>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</si>
  <si>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</si>
  <si>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</si>
  <si>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</si>
  <si>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</si>
  <si>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</si>
  <si>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</si>
  <si>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</si>
  <si>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</si>
  <si>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</si>
  <si>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</si>
  <si>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</si>
  <si>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</si>
  <si>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</si>
  <si>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</si>
  <si>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</si>
  <si>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</si>
  <si>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</si>
  <si>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</si>
  <si>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</si>
  <si>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</si>
  <si>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</si>
  <si>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</si>
  <si>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</si>
  <si>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</si>
  <si>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</si>
  <si>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</si>
  <si>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</si>
  <si>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</si>
  <si>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</si>
  <si>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</si>
  <si>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</si>
  <si>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</si>
  <si>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</si>
  <si>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</si>
  <si>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</si>
  <si>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</si>
  <si>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</si>
  <si>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</si>
  <si>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</si>
  <si>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</si>
  <si>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</si>
  <si>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</si>
  <si>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</si>
  <si>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</si>
  <si>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</si>
  <si>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</si>
  <si>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</si>
  <si>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</si>
  <si>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</si>
  <si>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</si>
  <si>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</si>
  <si>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</si>
  <si>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</si>
  <si>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</si>
  <si>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</si>
  <si>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</si>
  <si>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</si>
  <si>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</si>
  <si>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</si>
  <si>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</si>
  <si>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</si>
  <si>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</si>
  <si>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</si>
  <si>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</si>
  <si>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</si>
  <si>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</si>
  <si>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</si>
  <si>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</si>
  <si>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</si>
  <si>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</si>
  <si>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</si>
  <si>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</si>
  <si>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</si>
  <si>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</si>
  <si>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</si>
  <si>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</si>
  <si>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</si>
  <si>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</si>
  <si>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</si>
  <si>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</si>
  <si>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</si>
  <si>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</si>
  <si>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</si>
  <si>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</si>
  <si>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</si>
  <si>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</si>
  <si>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</si>
  <si>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</si>
  <si>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</si>
  <si>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</si>
  <si>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</si>
  <si>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</si>
  <si>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</si>
  <si>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</si>
  <si>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</si>
  <si>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</si>
  <si>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</si>
  <si>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</si>
  <si>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</si>
  <si>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</si>
  <si>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</si>
  <si>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</si>
  <si>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</si>
  <si>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</si>
  <si>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</si>
  <si>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</si>
  <si>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</si>
  <si>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</si>
  <si>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</si>
  <si>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</si>
  <si>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</si>
  <si>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</si>
  <si>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</si>
  <si>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</si>
  <si>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</si>
  <si>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</si>
  <si>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</si>
  <si>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</si>
  <si>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</si>
  <si>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</si>
  <si>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</si>
  <si>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</si>
  <si>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</si>
  <si>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</si>
  <si>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</si>
  <si>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</si>
  <si>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</si>
  <si>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</si>
  <si>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</si>
  <si>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</si>
  <si>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</si>
  <si>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</si>
  <si>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</si>
  <si>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</si>
  <si>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</si>
  <si>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</si>
  <si>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</si>
  <si>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</si>
  <si>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</si>
  <si>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</si>
  <si>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</si>
  <si>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</si>
  <si>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</si>
  <si>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</si>
  <si>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</si>
  <si>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</si>
  <si>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</si>
  <si>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</si>
  <si>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</si>
  <si>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</si>
  <si>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</si>
  <si>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</si>
  <si>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</si>
  <si>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</si>
  <si>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</si>
  <si>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</si>
  <si>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</si>
  <si>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</si>
  <si>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</si>
  <si>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</si>
  <si>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</si>
  <si>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</si>
  <si>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</si>
  <si>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</si>
  <si>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</si>
  <si>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</si>
  <si>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</si>
  <si>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</si>
  <si>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</si>
  <si>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</si>
  <si>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</si>
  <si>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</si>
  <si>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</si>
  <si>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</si>
  <si>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</si>
  <si>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</si>
  <si>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</si>
  <si>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</si>
  <si>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</si>
  <si>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</si>
  <si>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</si>
  <si>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</si>
  <si>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</si>
  <si>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</si>
  <si>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</si>
  <si>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</si>
  <si>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</si>
  <si>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</si>
  <si>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</si>
  <si>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</si>
  <si>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</si>
  <si>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</si>
  <si>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</si>
  <si>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</si>
  <si>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</si>
  <si>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</si>
  <si>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</si>
  <si>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</si>
  <si>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</si>
  <si>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</si>
  <si>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</si>
  <si>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</si>
  <si>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</si>
  <si>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</si>
  <si>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</si>
  <si>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</si>
  <si>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</si>
  <si>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</si>
  <si>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</si>
  <si>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</si>
  <si>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</si>
  <si>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</si>
  <si>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</si>
  <si>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</si>
  <si>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</si>
  <si>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</si>
  <si>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</si>
  <si>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</si>
  <si>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</si>
  <si>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</si>
  <si>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</si>
  <si>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</si>
  <si>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</si>
  <si>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</si>
  <si>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</si>
  <si>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</si>
  <si>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</si>
  <si>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</si>
  <si>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</si>
  <si>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</si>
  <si>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</si>
  <si>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</si>
  <si>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</si>
  <si>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</si>
  <si>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</si>
  <si>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</si>
  <si>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</si>
  <si>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</si>
  <si>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</si>
  <si>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</si>
  <si>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</si>
  <si>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</si>
  <si>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</si>
  <si>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</si>
  <si>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</si>
  <si>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</si>
  <si>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</si>
  <si>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</si>
  <si>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</si>
  <si>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</si>
  <si>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</si>
  <si>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</si>
  <si>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</si>
  <si>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</si>
  <si>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</si>
  <si>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</si>
  <si>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</si>
  <si>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</si>
  <si>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</si>
  <si>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</si>
  <si>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</si>
  <si>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</si>
  <si>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</si>
  <si>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</si>
  <si>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</si>
  <si>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</si>
  <si>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</si>
  <si>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</si>
  <si>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</si>
  <si>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</si>
  <si>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</si>
  <si>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</si>
  <si>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</si>
  <si>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</si>
  <si>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</si>
  <si>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</si>
  <si>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</si>
  <si>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</si>
  <si>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</si>
  <si>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</si>
  <si>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</si>
  <si>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</si>
  <si>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</si>
  <si>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</si>
  <si>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</si>
  <si>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</si>
  <si>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</si>
  <si>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</si>
  <si>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</si>
  <si>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</si>
  <si>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</si>
  <si>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</si>
  <si>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</si>
  <si>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</si>
  <si>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</si>
  <si>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</si>
  <si>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</si>
  <si>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</si>
  <si>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</si>
  <si>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</si>
  <si>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</si>
  <si>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</si>
  <si>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</si>
  <si>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</si>
  <si>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</si>
  <si>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</si>
  <si>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</si>
  <si>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</si>
  <si>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</si>
  <si>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</si>
  <si>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</si>
  <si>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</si>
  <si>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</si>
  <si>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</si>
  <si>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</si>
  <si>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</si>
  <si>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</si>
  <si>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</si>
  <si>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</si>
  <si>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</si>
  <si>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</si>
  <si>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</si>
  <si>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</si>
  <si>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</si>
  <si>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</si>
  <si>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</si>
  <si>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</si>
  <si>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</si>
  <si>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</si>
  <si>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</si>
  <si>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</si>
  <si>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</si>
  <si>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</si>
  <si>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</si>
  <si>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</si>
  <si>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</si>
  <si>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</si>
  <si>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</si>
  <si>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</si>
  <si>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</si>
  <si>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</si>
  <si>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</si>
  <si>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</si>
  <si>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</si>
  <si>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</si>
  <si>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</si>
  <si>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</si>
  <si>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</si>
  <si>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</si>
  <si>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</si>
  <si>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</si>
  <si>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</si>
  <si>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</si>
  <si>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</si>
  <si>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</si>
  <si>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</si>
  <si>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</si>
  <si>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</si>
  <si>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</si>
  <si>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</si>
  <si>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</si>
  <si>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</si>
  <si>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</si>
  <si>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</si>
  <si>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</si>
  <si>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</si>
  <si>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</si>
  <si>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</si>
  <si>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</si>
  <si>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</si>
  <si>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</si>
  <si>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</si>
  <si>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</si>
  <si>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</si>
  <si>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</si>
  <si>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</si>
  <si>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</si>
  <si>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</si>
  <si>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</si>
  <si>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</si>
  <si>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</si>
  <si>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</si>
  <si>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</si>
  <si>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</si>
  <si>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</si>
  <si>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</si>
  <si>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</si>
  <si>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</si>
  <si>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</si>
  <si>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</si>
  <si>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</si>
  <si>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</si>
  <si>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</si>
  <si>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</si>
  <si>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</si>
  <si>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</si>
  <si>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</si>
  <si>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</si>
  <si>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</si>
  <si>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</si>
  <si>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</si>
  <si>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</si>
  <si>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</si>
  <si>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</si>
  <si>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</si>
  <si>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</si>
  <si>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</si>
  <si>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</si>
  <si>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</si>
  <si>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</si>
  <si>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</si>
  <si>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</si>
  <si>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</si>
  <si>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</si>
  <si>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</si>
  <si>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</si>
  <si>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</si>
  <si>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</si>
  <si>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</si>
  <si>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</si>
  <si>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</si>
  <si>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</si>
  <si>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</si>
  <si>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</si>
  <si>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</si>
  <si>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</si>
  <si>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</si>
  <si>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</si>
  <si>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</si>
  <si>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</si>
  <si>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</si>
  <si>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</si>
  <si>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</si>
  <si>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</si>
  <si>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</si>
  <si>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</si>
  <si>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</si>
  <si>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</si>
  <si>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</si>
  <si>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</si>
  <si>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</si>
  <si>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</si>
  <si>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</si>
  <si>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</si>
  <si>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</si>
  <si>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</si>
  <si>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</si>
  <si>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</si>
  <si>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</si>
  <si>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</si>
  <si>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</si>
  <si>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</si>
  <si>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</si>
  <si>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</si>
  <si>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</si>
  <si>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</si>
  <si>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</si>
  <si>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</si>
  <si>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</si>
  <si>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</si>
  <si>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</si>
  <si>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</si>
  <si>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</si>
  <si>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</si>
  <si>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</si>
  <si>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</si>
  <si>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</si>
  <si>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</si>
  <si>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</si>
  <si>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</si>
  <si>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</si>
  <si>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</si>
  <si>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</si>
  <si>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</si>
  <si>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</si>
  <si>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</si>
  <si>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</si>
  <si>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</si>
  <si>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</si>
  <si>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</si>
  <si>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</si>
  <si>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</si>
  <si>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</si>
  <si>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</si>
  <si>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</si>
  <si>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</si>
  <si>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</si>
  <si>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</si>
  <si>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</si>
  <si>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</si>
  <si>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</si>
  <si>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</si>
  <si>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</si>
  <si>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</si>
  <si>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</si>
  <si>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</si>
  <si>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</si>
  <si>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</si>
  <si>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</si>
  <si>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</si>
  <si>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</si>
  <si>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</si>
  <si>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</si>
  <si>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</si>
  <si>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</si>
  <si>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</si>
  <si>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</si>
  <si>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</si>
  <si>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</si>
  <si>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</si>
  <si>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</si>
  <si>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</si>
  <si>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</si>
  <si>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</si>
  <si>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</si>
  <si>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</si>
  <si>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</si>
  <si>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</si>
  <si>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</si>
  <si>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</si>
  <si>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</si>
  <si>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</si>
  <si>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</si>
  <si>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</si>
  <si>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</si>
  <si>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</si>
  <si>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</si>
  <si>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</si>
  <si>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</si>
  <si>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</si>
  <si>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</si>
  <si>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</si>
  <si>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</si>
  <si>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</si>
  <si>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</si>
  <si>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</si>
  <si>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</si>
  <si>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</si>
  <si>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</si>
  <si>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</si>
  <si>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</si>
  <si>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</si>
  <si>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</si>
  <si>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</si>
  <si>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</si>
  <si>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</si>
  <si>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</si>
  <si>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</si>
  <si>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</si>
  <si>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</si>
  <si>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</si>
  <si>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</si>
  <si>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</si>
  <si>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</si>
  <si>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</si>
  <si>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</si>
  <si>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</si>
  <si>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</si>
  <si>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</si>
  <si>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</si>
  <si>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</si>
  <si>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</si>
  <si>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</si>
  <si>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</si>
  <si>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</si>
  <si>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</si>
  <si>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</si>
  <si>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</si>
  <si>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</si>
  <si>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</si>
  <si>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</si>
  <si>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</si>
  <si>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</si>
  <si>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</si>
  <si>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</si>
  <si>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</si>
  <si>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</si>
  <si>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</si>
  <si>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</si>
  <si>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</si>
  <si>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</si>
  <si>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</si>
  <si>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</si>
  <si>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</si>
  <si>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</si>
  <si>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</si>
  <si>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</si>
  <si>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</si>
  <si>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</si>
  <si>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</si>
  <si>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</si>
  <si>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</si>
  <si>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</si>
  <si>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</si>
  <si>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</si>
  <si>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</si>
  <si>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</si>
  <si>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</si>
  <si>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</si>
  <si>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</si>
  <si>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</si>
  <si>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</si>
  <si>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</si>
  <si>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</si>
  <si>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</si>
  <si>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</si>
  <si>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</si>
  <si>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</si>
  <si>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</si>
  <si>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</si>
  <si>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</si>
  <si>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</si>
  <si>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</si>
  <si>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</si>
  <si>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</si>
  <si>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</si>
  <si>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</si>
  <si>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</si>
  <si>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</si>
  <si>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</si>
  <si>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</si>
  <si>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</si>
  <si>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</si>
  <si>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</si>
  <si>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</si>
  <si>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</si>
  <si>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</si>
  <si>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</si>
  <si>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</si>
  <si>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</si>
  <si>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</si>
  <si>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</si>
  <si>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</si>
  <si>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</si>
  <si>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</si>
  <si>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</si>
  <si>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</si>
  <si>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</si>
  <si>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</si>
  <si>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</si>
  <si>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</si>
  <si>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</si>
  <si>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</si>
  <si>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</si>
  <si>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</si>
  <si>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</si>
  <si>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</si>
  <si>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</si>
  <si>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</si>
  <si>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</si>
  <si>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</si>
  <si>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</si>
  <si>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</si>
  <si>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</si>
  <si>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</si>
  <si>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</si>
  <si>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</si>
  <si>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</si>
  <si>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</si>
  <si>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</si>
  <si>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</si>
  <si>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</si>
  <si>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</si>
  <si>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</si>
  <si>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</si>
  <si>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</si>
  <si>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</si>
  <si>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</si>
  <si>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</si>
  <si>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</si>
  <si>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</si>
  <si>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</si>
  <si>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</si>
  <si>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</si>
  <si>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</si>
  <si>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</si>
  <si>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</si>
  <si>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</si>
  <si>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</si>
  <si>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</si>
  <si>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</si>
  <si>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</si>
  <si>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</si>
  <si>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</si>
  <si>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</si>
  <si>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</si>
  <si>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</si>
  <si>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</si>
  <si>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</si>
  <si>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</si>
  <si>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</si>
  <si>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</si>
  <si>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</si>
  <si>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</si>
  <si>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</si>
  <si>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</si>
  <si>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</si>
  <si>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</si>
  <si>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</si>
  <si>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</si>
  <si>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</si>
  <si>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</si>
  <si>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</si>
  <si>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</si>
  <si>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</si>
  <si>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</si>
  <si>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</si>
  <si>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</si>
  <si>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</si>
  <si>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</si>
  <si>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</si>
  <si>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</si>
  <si>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</si>
  <si>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</si>
  <si>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</si>
  <si>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</si>
  <si>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</si>
  <si>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</si>
  <si>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</si>
  <si>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</si>
  <si>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</si>
  <si>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</si>
  <si>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</si>
  <si>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</si>
  <si>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</si>
  <si>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</si>
  <si>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</si>
  <si>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</si>
  <si>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</si>
  <si>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</si>
  <si>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</si>
  <si>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</si>
  <si>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</si>
  <si>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</si>
  <si>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</si>
  <si>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</si>
  <si>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</si>
  <si>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</si>
  <si>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</si>
  <si>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</si>
  <si>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</si>
  <si>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</si>
  <si>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</si>
  <si>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</si>
  <si>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</si>
  <si>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</si>
  <si>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</si>
  <si>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</si>
  <si>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</si>
  <si>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</si>
  <si>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</si>
  <si>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</si>
  <si>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</si>
  <si>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</si>
  <si>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</si>
  <si>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</si>
  <si>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</si>
  <si>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</si>
  <si>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</si>
  <si>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</si>
  <si>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</si>
  <si>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</si>
  <si>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</si>
  <si>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</si>
  <si>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</si>
  <si>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</si>
  <si>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</si>
  <si>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</si>
  <si>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</si>
  <si>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</si>
  <si>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</si>
  <si>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</si>
  <si>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</si>
  <si>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</si>
  <si>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</si>
  <si>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</si>
  <si>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</si>
  <si>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</si>
  <si>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</si>
  <si>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</si>
  <si>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</si>
  <si>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</si>
  <si>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</si>
  <si>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</si>
  <si>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</si>
  <si>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</si>
  <si>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</si>
  <si>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</si>
  <si>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</si>
  <si>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</si>
  <si>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</si>
  <si>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</si>
  <si>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</si>
  <si>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</si>
  <si>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</si>
  <si>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</si>
  <si>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</si>
  <si>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</si>
  <si>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</si>
  <si>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</si>
  <si>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</si>
  <si>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</si>
  <si>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</si>
  <si>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</si>
  <si>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</si>
  <si>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</si>
  <si>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</si>
  <si>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</si>
  <si>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</si>
  <si>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</si>
  <si>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</si>
  <si>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</si>
  <si>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</si>
  <si>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</si>
  <si>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</si>
  <si>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</si>
  <si>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</si>
  <si>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</si>
  <si>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</si>
  <si>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</si>
  <si>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</si>
  <si>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</si>
  <si>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</si>
  <si>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</si>
  <si>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</si>
  <si>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</si>
  <si>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</si>
  <si>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</si>
  <si>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</si>
  <si>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</si>
  <si>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</si>
  <si>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</si>
  <si>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</si>
  <si>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</si>
  <si>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</si>
  <si>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</si>
  <si>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</si>
  <si>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</si>
  <si>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</si>
  <si>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</si>
  <si>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</si>
  <si>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</si>
  <si>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</si>
  <si>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</si>
  <si>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</si>
  <si>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</si>
  <si>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</si>
  <si>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</si>
  <si>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</si>
  <si>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</si>
  <si>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</si>
  <si>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</si>
  <si>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</si>
  <si>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</si>
  <si>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</si>
  <si>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</si>
  <si>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</si>
  <si>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</si>
  <si>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</si>
  <si>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</si>
  <si>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</si>
  <si>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</si>
  <si>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</si>
  <si>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</si>
  <si>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</si>
  <si>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</si>
  <si>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</si>
  <si>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</si>
  <si>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</si>
  <si>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</si>
  <si>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</si>
  <si>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</si>
  <si>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</si>
  <si>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</si>
  <si>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</si>
  <si>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</si>
  <si>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</si>
  <si>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</si>
  <si>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</si>
  <si>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</si>
  <si>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</si>
  <si>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</si>
  <si>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</si>
  <si>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</si>
  <si>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</si>
  <si>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</si>
  <si>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</si>
  <si>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</si>
  <si>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</si>
  <si>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</si>
  <si>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</si>
  <si>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</si>
  <si>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</si>
  <si>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</si>
  <si>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</si>
  <si>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</si>
  <si>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</si>
  <si>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</si>
  <si>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</si>
  <si>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</si>
  <si>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</si>
  <si>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</si>
  <si>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</si>
  <si>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</si>
  <si>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</si>
  <si>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</si>
  <si>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</si>
  <si>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</si>
  <si>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</si>
  <si>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</si>
  <si>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</si>
  <si>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</si>
  <si>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</si>
  <si>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</si>
  <si>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</si>
  <si>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</si>
  <si>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</si>
  <si>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</si>
  <si>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</si>
  <si>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</si>
  <si>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</si>
  <si>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</si>
  <si>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</si>
  <si>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</si>
  <si>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</si>
  <si>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</si>
  <si>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</si>
  <si>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</si>
  <si>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</si>
  <si>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</si>
  <si>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</si>
  <si>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</si>
  <si>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</si>
  <si>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</si>
  <si>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</si>
  <si>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</si>
  <si>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</si>
  <si>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</si>
  <si>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</si>
  <si>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</si>
  <si>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</si>
  <si>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</si>
  <si>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</si>
  <si>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</si>
  <si>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</si>
  <si>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</si>
  <si>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</si>
  <si>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</si>
  <si>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</si>
  <si>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</si>
  <si>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</si>
  <si>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</si>
  <si>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</si>
  <si>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</si>
  <si>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</si>
  <si>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</si>
  <si>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</si>
  <si>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</si>
  <si>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</si>
  <si>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</si>
  <si>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</si>
  <si>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</si>
  <si>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</si>
  <si>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</si>
  <si>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</si>
  <si>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</si>
  <si>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</si>
  <si>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</si>
  <si>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</si>
  <si>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</si>
  <si>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</si>
  <si>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</si>
  <si>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</si>
  <si>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</si>
  <si>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</si>
  <si>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</si>
  <si>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</si>
  <si>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</si>
  <si>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</si>
  <si>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</si>
  <si>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</si>
  <si>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</si>
  <si>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</si>
  <si>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</si>
  <si>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</si>
  <si>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</si>
  <si>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</si>
  <si>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</si>
  <si>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</si>
  <si>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</si>
  <si>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</si>
  <si>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</si>
  <si>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</si>
  <si>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</si>
  <si>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</si>
  <si>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</si>
  <si>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</si>
  <si>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</si>
  <si>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</si>
  <si>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</si>
  <si>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</si>
  <si>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</si>
  <si>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</si>
  <si>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</si>
  <si>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</si>
  <si>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</si>
  <si>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</si>
  <si>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</si>
  <si>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</si>
  <si>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</si>
  <si>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</si>
  <si>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</si>
  <si>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</si>
  <si>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</si>
  <si>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</si>
  <si>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</si>
  <si>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</si>
  <si>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</si>
  <si>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</si>
  <si>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</si>
  <si>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</si>
  <si>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</si>
  <si>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</si>
  <si>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</si>
  <si>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</si>
  <si>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</si>
  <si>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</si>
  <si>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</si>
  <si>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</si>
  <si>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</si>
  <si>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</si>
  <si>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</si>
  <si>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</si>
  <si>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</si>
  <si>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</si>
  <si>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</si>
  <si>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</si>
  <si>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</si>
  <si>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</si>
  <si>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</si>
  <si>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</si>
  <si>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</si>
  <si>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</si>
  <si>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</si>
  <si>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</si>
  <si>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</si>
  <si>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</si>
  <si>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</si>
  <si>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</si>
  <si>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</si>
  <si>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</si>
  <si>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</si>
  <si>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</si>
  <si>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</si>
  <si>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</si>
  <si>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</si>
  <si>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</si>
  <si>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</si>
  <si>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</si>
  <si>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</si>
  <si>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</si>
  <si>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</si>
  <si>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</si>
  <si>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</si>
  <si>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</si>
  <si>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</si>
  <si>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</si>
  <si>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</si>
  <si>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</si>
  <si>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</si>
  <si>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</si>
  <si>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</si>
  <si>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</si>
  <si>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</si>
  <si>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</si>
  <si>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</si>
  <si>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</si>
  <si>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</si>
  <si>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</si>
  <si>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</si>
  <si>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</si>
  <si>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</si>
  <si>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</si>
  <si>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</si>
  <si>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</si>
  <si>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</si>
  <si>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</si>
  <si>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</si>
  <si>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</si>
  <si>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</si>
  <si>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</si>
  <si>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</si>
  <si>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</si>
  <si>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</si>
  <si>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</si>
  <si>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</si>
  <si>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</si>
  <si>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</si>
  <si>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</si>
  <si>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</si>
  <si>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</si>
  <si>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</si>
  <si>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</si>
  <si>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</si>
  <si>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</si>
  <si>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</si>
  <si>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</si>
  <si>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</si>
  <si>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</si>
  <si>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</si>
  <si>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</si>
  <si>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</si>
  <si>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</si>
  <si>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</si>
  <si>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</si>
  <si>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</si>
  <si>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</si>
  <si>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</si>
  <si>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</si>
  <si>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</si>
  <si>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</si>
  <si>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</si>
  <si>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</si>
  <si>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</si>
  <si>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</si>
  <si>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</si>
  <si>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</si>
  <si>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</si>
  <si>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</si>
  <si>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</si>
  <si>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</si>
  <si>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</si>
  <si>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</si>
  <si>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</si>
  <si>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</si>
  <si>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</si>
  <si>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</si>
  <si>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</si>
  <si>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</si>
  <si>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</si>
  <si>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</si>
  <si>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</si>
  <si>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</si>
  <si>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</si>
  <si>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</si>
  <si>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</si>
  <si>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</si>
  <si>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</si>
  <si>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</si>
  <si>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</si>
  <si>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</si>
  <si>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</si>
  <si>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</si>
  <si>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</si>
  <si>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</si>
  <si>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</si>
  <si>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</si>
  <si>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</si>
  <si>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</si>
  <si>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</si>
  <si>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</si>
  <si>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</si>
  <si>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</si>
  <si>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</si>
  <si>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</si>
  <si>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</si>
  <si>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</si>
  <si>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</si>
  <si>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</si>
  <si>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</si>
  <si>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</si>
  <si>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</si>
  <si>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</si>
  <si>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</si>
  <si>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</si>
  <si>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</si>
  <si>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</si>
  <si>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</si>
  <si>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</si>
  <si>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</si>
  <si>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</si>
  <si>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</si>
  <si>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</si>
  <si>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</si>
  <si>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</si>
  <si>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</si>
  <si>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</si>
  <si>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</si>
  <si>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</si>
  <si>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</si>
  <si>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</si>
  <si>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</si>
  <si>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</si>
  <si>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</si>
  <si>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</si>
  <si>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</si>
  <si>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</si>
  <si>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</si>
  <si>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</si>
  <si>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</si>
  <si>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</si>
  <si>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</si>
  <si>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</si>
  <si>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</si>
  <si>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</si>
  <si>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</si>
  <si>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</si>
  <si>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</si>
  <si>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</si>
  <si>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</si>
  <si>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</si>
  <si>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</si>
  <si>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</si>
  <si>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</si>
  <si>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</si>
  <si>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</si>
  <si>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</si>
  <si>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</si>
  <si>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</si>
  <si>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</si>
  <si>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</si>
  <si>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</si>
  <si>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</si>
  <si>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</si>
  <si>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</si>
  <si>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</si>
  <si>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</si>
  <si>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</si>
  <si>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</si>
  <si>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</si>
  <si>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</si>
  <si>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</si>
  <si>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</si>
  <si>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</si>
  <si>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</si>
  <si>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</si>
  <si>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</si>
  <si>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</si>
  <si>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</si>
  <si>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</si>
  <si>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</si>
  <si>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</si>
  <si>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</si>
  <si>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</si>
  <si>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</si>
  <si>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</si>
  <si>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</si>
  <si>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</si>
  <si>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</si>
  <si>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</si>
  <si>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</si>
  <si>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</si>
  <si>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</si>
  <si>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</si>
  <si>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</si>
  <si>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</si>
  <si>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</si>
  <si>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</si>
  <si>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</si>
  <si>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</si>
  <si>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</si>
  <si>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</si>
  <si>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</si>
  <si>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</si>
  <si>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</si>
  <si>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</si>
  <si>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</si>
  <si>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</si>
  <si>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</si>
  <si>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</si>
  <si>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</si>
  <si>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</si>
  <si>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</si>
  <si>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</si>
  <si>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</si>
  <si>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</si>
  <si>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</si>
  <si>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</si>
  <si>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</si>
  <si>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</si>
  <si>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</si>
  <si>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</si>
  <si>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</si>
  <si>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</si>
  <si>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</si>
  <si>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</si>
  <si>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</si>
  <si>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</si>
  <si>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</si>
  <si>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</si>
  <si>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</si>
  <si>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</si>
  <si>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</si>
  <si>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</si>
  <si>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</si>
  <si>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</si>
  <si>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</si>
  <si>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</si>
  <si>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</si>
  <si>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</si>
  <si>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</si>
  <si>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</si>
  <si>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</si>
  <si>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</si>
  <si>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</si>
  <si>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</si>
  <si>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</si>
  <si>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</si>
  <si>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</si>
  <si>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</si>
  <si>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</si>
  <si>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</si>
  <si>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</si>
  <si>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</si>
  <si>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</si>
  <si>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</si>
  <si>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</si>
  <si>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</si>
  <si>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</si>
  <si>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</si>
  <si>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</si>
  <si>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</si>
  <si>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</si>
  <si>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</si>
  <si>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</si>
  <si>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</si>
  <si>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</si>
  <si>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</si>
  <si>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</si>
  <si>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</si>
  <si>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</si>
  <si>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</si>
  <si>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</si>
  <si>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</si>
  <si>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</si>
  <si>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</si>
  <si>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</si>
  <si>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</si>
  <si>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</si>
  <si>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</si>
  <si>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</si>
  <si>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</si>
  <si>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</si>
  <si>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</si>
  <si>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</si>
  <si>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</si>
  <si>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</si>
  <si>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</si>
  <si>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</si>
  <si>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</si>
  <si>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</si>
  <si>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</si>
  <si>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</si>
  <si>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</si>
  <si>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</si>
  <si>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</si>
  <si>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</si>
  <si>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</si>
  <si>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</si>
  <si>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</si>
  <si>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</si>
  <si>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</si>
  <si>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</si>
  <si>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</si>
  <si>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</si>
  <si>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</si>
  <si>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</si>
  <si>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</si>
  <si>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</si>
  <si>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</si>
  <si>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</si>
  <si>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</si>
  <si>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</si>
  <si>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</si>
  <si>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</si>
  <si>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</si>
  <si>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</si>
  <si>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</si>
  <si>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</si>
  <si>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</si>
  <si>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</si>
  <si>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</si>
  <si>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</si>
  <si>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</si>
  <si>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</si>
  <si>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</si>
  <si>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</si>
  <si>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</si>
  <si>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</si>
  <si>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</si>
  <si>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</si>
  <si>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</si>
  <si>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</si>
  <si>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</si>
  <si>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</si>
  <si>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</si>
  <si>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</si>
  <si>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</si>
  <si>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</si>
  <si>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</si>
  <si>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</si>
  <si>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</si>
  <si>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</si>
  <si>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</si>
  <si>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</si>
  <si>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</si>
  <si>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</si>
  <si>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</si>
  <si>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</si>
  <si>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</si>
  <si>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</si>
  <si>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</si>
  <si>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</si>
  <si>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</si>
  <si>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</si>
  <si>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</si>
  <si>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</si>
  <si>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</si>
  <si>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</si>
  <si>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</si>
  <si>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</si>
  <si>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</si>
  <si>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</si>
  <si>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</si>
  <si>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</si>
  <si>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</si>
  <si>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</si>
  <si>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</si>
  <si>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</si>
  <si>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</si>
  <si>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</si>
  <si>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</si>
  <si>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</si>
  <si>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</si>
  <si>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</si>
  <si>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</si>
  <si>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</si>
  <si>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</si>
  <si>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</si>
  <si>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</si>
  <si>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</si>
  <si>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</si>
  <si>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</si>
  <si>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</si>
  <si>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</si>
  <si>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</si>
  <si>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</si>
  <si>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</si>
  <si>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</si>
  <si>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</si>
  <si>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</si>
  <si>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</si>
  <si>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</si>
  <si>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</si>
  <si>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</si>
  <si>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</si>
  <si>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</si>
  <si>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</si>
  <si>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</si>
  <si>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</si>
  <si>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</si>
  <si>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</si>
  <si>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</si>
  <si>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</si>
  <si>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</si>
  <si>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</si>
  <si>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</si>
  <si>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</si>
  <si>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</si>
  <si>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</si>
  <si>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</si>
  <si>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</si>
  <si>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</si>
  <si>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</si>
  <si>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</si>
  <si>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</si>
  <si>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</si>
  <si>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</si>
  <si>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</si>
  <si>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</si>
  <si>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</si>
  <si>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</si>
  <si>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</si>
  <si>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</si>
  <si>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</si>
  <si>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</si>
  <si>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</si>
  <si>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</si>
  <si>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</si>
  <si>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</si>
  <si>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</si>
  <si>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</si>
  <si>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</si>
  <si>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</si>
  <si>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</si>
  <si>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</si>
  <si>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</si>
  <si>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</si>
  <si>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</si>
  <si>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</si>
  <si>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</si>
  <si>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</si>
  <si>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</si>
  <si>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</si>
  <si>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</si>
  <si>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</si>
  <si>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</si>
  <si>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</si>
  <si>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</si>
  <si>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</si>
  <si>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</si>
  <si>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</si>
  <si>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</si>
  <si>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</si>
  <si>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</si>
  <si>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</si>
  <si>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</si>
  <si>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</si>
  <si>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</si>
  <si>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</si>
  <si>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</si>
  <si>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</si>
  <si>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</si>
  <si>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</si>
  <si>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</si>
  <si>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</si>
  <si>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</si>
  <si>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</si>
  <si>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</si>
  <si>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</si>
  <si>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</si>
  <si>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</si>
  <si>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</si>
  <si>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</si>
  <si>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</si>
  <si>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</si>
  <si>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</si>
  <si>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</si>
  <si>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</si>
  <si>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</si>
  <si>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</si>
  <si>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</si>
  <si>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</si>
  <si>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</si>
  <si>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</si>
  <si>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</si>
  <si>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</si>
  <si>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</si>
  <si>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</si>
  <si>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</si>
  <si>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</si>
  <si>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</si>
  <si>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</si>
  <si>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</si>
  <si>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</si>
  <si>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</si>
  <si>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</si>
  <si>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</si>
  <si>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</si>
  <si>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</si>
  <si>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</si>
  <si>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</si>
  <si>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</si>
  <si>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</si>
  <si>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</si>
  <si>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</si>
  <si>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</si>
  <si>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</si>
  <si>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</si>
  <si>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</si>
  <si>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</si>
  <si>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</si>
  <si>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</si>
  <si>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</si>
  <si>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</si>
  <si>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</si>
  <si>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</si>
  <si>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</si>
  <si>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</si>
  <si>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</si>
  <si>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</si>
  <si>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</si>
  <si>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</si>
  <si>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</si>
  <si>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</si>
  <si>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</si>
  <si>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</si>
  <si>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</si>
  <si>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</si>
  <si>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</si>
  <si>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</si>
  <si>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</si>
  <si>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</si>
  <si>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</si>
  <si>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</si>
  <si>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</si>
  <si>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</si>
  <si>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</si>
  <si>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</si>
  <si>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</si>
  <si>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</si>
  <si>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</si>
  <si>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</si>
  <si>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</si>
  <si>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</si>
  <si>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</si>
  <si>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</si>
  <si>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</si>
  <si>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</si>
  <si>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</si>
  <si>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</si>
  <si>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</si>
  <si>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</si>
  <si>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</si>
  <si>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</si>
  <si>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</si>
  <si>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</si>
  <si>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</si>
  <si>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</si>
  <si>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</si>
  <si>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</si>
  <si>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</si>
  <si>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</si>
  <si>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</si>
  <si>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</si>
  <si>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</si>
  <si>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</si>
  <si>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</si>
  <si>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</si>
  <si>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</si>
  <si>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</si>
  <si>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</si>
  <si>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</si>
  <si>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</si>
  <si>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</si>
  <si>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</si>
  <si>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</si>
  <si>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</si>
  <si>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</si>
  <si>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</si>
  <si>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</si>
  <si>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</si>
  <si>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</si>
  <si>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</si>
  <si>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</si>
  <si>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</si>
  <si>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</si>
  <si>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</si>
  <si>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</si>
  <si>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</si>
  <si>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</si>
  <si>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</si>
  <si>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</si>
  <si>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</si>
  <si>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</si>
  <si>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</si>
  <si>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</si>
  <si>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</si>
  <si>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</si>
  <si>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</si>
  <si>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</si>
  <si>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</si>
  <si>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</si>
  <si>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</si>
  <si>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</si>
  <si>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</si>
  <si>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</si>
  <si>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</si>
  <si>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</si>
  <si>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</si>
  <si>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</si>
  <si>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</si>
  <si>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</si>
  <si>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</si>
  <si>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</si>
  <si>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</si>
  <si>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</si>
  <si>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</si>
  <si>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</si>
  <si>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</si>
  <si>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</si>
  <si>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</si>
  <si>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</si>
  <si>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</si>
  <si>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</si>
  <si>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</si>
  <si>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</si>
  <si>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</si>
  <si>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</si>
  <si>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</si>
  <si>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</si>
  <si>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</si>
  <si>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</si>
  <si>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</si>
  <si>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</si>
  <si>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</si>
  <si>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</si>
  <si>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</si>
  <si>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</si>
  <si>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</si>
  <si>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</si>
  <si>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</si>
  <si>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</si>
  <si>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</si>
  <si>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</si>
  <si>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</si>
  <si>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</si>
  <si>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</si>
  <si>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</si>
  <si>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</si>
  <si>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</si>
  <si>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</si>
  <si>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</si>
  <si>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</si>
  <si>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</si>
  <si>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</si>
  <si>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</si>
  <si>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</si>
  <si>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</si>
  <si>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</si>
  <si>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</si>
  <si>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</si>
  <si>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</si>
  <si>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</si>
  <si>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</si>
  <si>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</si>
  <si>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</si>
  <si>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</si>
  <si>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</si>
  <si>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</si>
  <si>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</si>
  <si>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</si>
  <si>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</si>
  <si>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</si>
  <si>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</si>
  <si>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</si>
  <si>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</si>
  <si>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</si>
  <si>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</si>
  <si>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</si>
  <si>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</si>
  <si>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</si>
  <si>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</si>
  <si>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</si>
  <si>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</si>
  <si>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</si>
  <si>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</si>
  <si>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</si>
  <si>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</si>
  <si>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</si>
  <si>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</si>
  <si>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</si>
  <si>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</si>
  <si>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</si>
  <si>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</si>
  <si>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</si>
  <si>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</si>
  <si>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</si>
  <si>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</si>
  <si>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</si>
  <si>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</si>
  <si>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</si>
  <si>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</si>
  <si>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</si>
  <si>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</si>
  <si>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</si>
  <si>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</si>
  <si>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</si>
  <si>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</si>
  <si>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</si>
  <si>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</si>
  <si>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</si>
  <si>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</si>
  <si>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</si>
  <si>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</si>
  <si>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</si>
  <si>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</si>
  <si>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</si>
  <si>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</si>
  <si>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</si>
  <si>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</si>
  <si>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</si>
  <si>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</si>
  <si>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</si>
  <si>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</si>
  <si>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</si>
  <si>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</si>
  <si>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</si>
  <si>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</si>
  <si>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</si>
  <si>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</si>
  <si>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</si>
  <si>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</si>
  <si>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</si>
  <si>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</si>
  <si>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</si>
  <si>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</si>
  <si>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</si>
  <si>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</si>
  <si>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</si>
  <si>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</si>
  <si>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</si>
  <si>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</si>
  <si>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</si>
  <si>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</si>
  <si>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</si>
  <si>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</si>
  <si>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</si>
  <si>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</si>
  <si>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</si>
  <si>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</si>
  <si>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</si>
  <si>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</si>
  <si>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</si>
  <si>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</si>
  <si>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</si>
  <si>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</si>
  <si>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</si>
  <si>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</si>
  <si>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</si>
  <si>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</si>
  <si>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</si>
  <si>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</si>
  <si>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</si>
  <si>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</si>
  <si>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</si>
  <si>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</si>
  <si>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</si>
  <si>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</si>
  <si>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</si>
  <si>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</si>
  <si>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</si>
  <si>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</si>
  <si>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</si>
  <si>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</si>
  <si>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</si>
  <si>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</si>
  <si>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</si>
  <si>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</si>
  <si>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</si>
  <si>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</si>
  <si>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</si>
  <si>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</si>
  <si>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</si>
  <si>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</si>
  <si>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</si>
  <si>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</si>
  <si>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</si>
  <si>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</si>
  <si>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</si>
  <si>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</si>
  <si>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</si>
  <si>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</si>
  <si>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</si>
  <si>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</si>
  <si>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</si>
  <si>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</si>
  <si>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</si>
  <si>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</si>
  <si>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</si>
  <si>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</si>
  <si>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</si>
  <si>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</si>
  <si>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</si>
  <si>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</si>
  <si>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</si>
  <si>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</si>
  <si>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</si>
  <si>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</si>
  <si>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</si>
  <si>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</si>
  <si>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</si>
  <si>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</si>
  <si>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</si>
  <si>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</si>
  <si>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</si>
  <si>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</si>
  <si>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</si>
  <si>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</si>
  <si>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</si>
  <si>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</si>
  <si>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</si>
  <si>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</si>
  <si>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</si>
  <si>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</si>
  <si>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</si>
  <si>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</si>
  <si>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</si>
  <si>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</si>
  <si>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</si>
  <si>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</si>
  <si>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</si>
  <si>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</si>
  <si>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</si>
  <si>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</si>
  <si>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</si>
  <si>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</si>
  <si>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</si>
  <si>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</si>
  <si>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</si>
  <si>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</si>
  <si>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</si>
  <si>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</si>
  <si>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</si>
  <si>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</si>
  <si>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</si>
  <si>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</si>
  <si>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</si>
  <si>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</si>
  <si>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</si>
  <si>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</si>
  <si>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</si>
  <si>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</si>
  <si>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</si>
  <si>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</si>
  <si>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</si>
  <si>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</si>
  <si>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</si>
  <si>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</si>
  <si>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</si>
  <si>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</si>
  <si>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</si>
  <si>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</si>
  <si>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</si>
  <si>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</si>
  <si>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</si>
  <si>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</si>
  <si>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</si>
  <si>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</si>
  <si>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</si>
  <si>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</si>
  <si>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</si>
  <si>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</si>
  <si>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</si>
  <si>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</si>
  <si>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</si>
  <si>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</si>
  <si>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</si>
  <si>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</si>
  <si>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</si>
  <si>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</si>
  <si>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</si>
  <si>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</si>
  <si>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</si>
  <si>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</si>
  <si>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</si>
  <si>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</si>
  <si>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</si>
  <si>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</si>
  <si>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</si>
  <si>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</si>
  <si>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</si>
  <si>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</si>
  <si>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</si>
  <si>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</si>
  <si>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</si>
  <si>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</si>
  <si>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</si>
  <si>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</si>
  <si>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</si>
  <si>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</si>
  <si>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</si>
  <si>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</si>
  <si>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</si>
  <si>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</si>
  <si>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</si>
  <si>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</si>
  <si>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</si>
  <si>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</si>
  <si>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</si>
  <si>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</si>
  <si>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</si>
  <si>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</si>
  <si>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</si>
  <si>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</si>
  <si>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</si>
  <si>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</si>
  <si>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</si>
  <si>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</si>
  <si>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</si>
  <si>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</si>
  <si>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</si>
  <si>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</si>
  <si>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</si>
  <si>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</si>
  <si>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</si>
  <si>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</si>
  <si>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</si>
  <si>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</si>
  <si>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</si>
  <si>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</si>
  <si>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</si>
  <si>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</si>
  <si>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</si>
  <si>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</si>
  <si>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</si>
  <si>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</si>
  <si>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</si>
  <si>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</si>
  <si>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</si>
  <si>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</si>
  <si>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</si>
  <si>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</si>
  <si>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</si>
  <si>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</si>
  <si>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</si>
  <si>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</si>
  <si>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</si>
  <si>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</si>
  <si>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</si>
  <si>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</si>
  <si>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</si>
  <si>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</si>
  <si>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</si>
  <si>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</si>
  <si>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</si>
  <si>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</si>
  <si>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</si>
  <si>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</si>
  <si>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</si>
  <si>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</si>
  <si>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</si>
  <si>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</si>
  <si>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</si>
  <si>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</si>
  <si>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</si>
  <si>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</si>
  <si>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</si>
  <si>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</si>
  <si>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</si>
  <si>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</si>
  <si>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</si>
  <si>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</si>
  <si>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</si>
  <si>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</si>
  <si>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</si>
  <si>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</si>
  <si>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</si>
  <si>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</si>
  <si>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</si>
  <si>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</si>
  <si>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</si>
  <si>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</si>
  <si>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</si>
  <si>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</si>
  <si>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</si>
  <si>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</si>
  <si>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</si>
  <si>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</si>
  <si>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</si>
  <si>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</si>
  <si>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</si>
  <si>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</si>
  <si>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</si>
  <si>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</si>
  <si>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</si>
  <si>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</si>
  <si>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</si>
  <si>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</si>
  <si>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</si>
  <si>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</si>
  <si>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</si>
  <si>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</si>
  <si>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</si>
  <si>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</si>
  <si>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</si>
  <si>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</si>
  <si>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</si>
  <si>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</si>
  <si>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</si>
  <si>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</si>
  <si>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</si>
  <si>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</si>
  <si>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</si>
  <si>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</si>
  <si>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</si>
  <si>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</si>
  <si>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</si>
  <si>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</si>
  <si>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</si>
  <si>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</si>
  <si>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</si>
  <si>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</si>
  <si>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</si>
  <si>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</si>
  <si>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</si>
  <si>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</si>
  <si>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</si>
  <si>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</si>
  <si>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</si>
  <si>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</si>
  <si>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</si>
  <si>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</si>
  <si>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</si>
  <si>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</si>
  <si>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</si>
  <si>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</si>
  <si>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</si>
  <si>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</si>
  <si>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</si>
  <si>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</si>
  <si>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</si>
  <si>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</si>
  <si>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</si>
  <si>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</si>
  <si>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</si>
  <si>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</si>
  <si>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</si>
  <si>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</si>
  <si>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</si>
  <si>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</si>
  <si>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</si>
  <si>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</si>
  <si>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</si>
  <si>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</si>
  <si>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</si>
  <si>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</si>
  <si>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</si>
  <si>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</si>
  <si>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</si>
  <si>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</si>
  <si>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</si>
  <si>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</si>
  <si>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</si>
  <si>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</si>
  <si>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</si>
  <si>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</si>
  <si>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</si>
  <si>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</si>
  <si>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</si>
  <si>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</si>
  <si>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</si>
  <si>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</si>
  <si>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</si>
  <si>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</si>
  <si>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</si>
  <si>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</si>
  <si>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</si>
  <si>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</si>
  <si>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</si>
  <si>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</si>
  <si>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</si>
  <si>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</si>
  <si>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</si>
  <si>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</si>
  <si>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</si>
  <si>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</si>
  <si>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</si>
  <si>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</si>
  <si>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</si>
  <si>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</si>
  <si>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</si>
  <si>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</si>
  <si>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</si>
  <si>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</si>
  <si>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</si>
  <si>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</si>
  <si>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</si>
  <si>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</si>
  <si>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</si>
  <si>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</si>
  <si>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</si>
  <si>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</si>
  <si>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</si>
  <si>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</si>
  <si>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</si>
  <si>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</si>
  <si>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</si>
  <si>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</si>
  <si>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</si>
  <si>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</si>
  <si>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</si>
  <si>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</si>
  <si>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</si>
  <si>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</si>
  <si>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</si>
  <si>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</si>
  <si>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</si>
  <si>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</si>
  <si>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</si>
  <si>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</si>
  <si>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</si>
  <si>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</si>
  <si>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</si>
  <si>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</si>
  <si>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</si>
  <si>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</si>
  <si>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</si>
  <si>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</si>
  <si>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</si>
  <si>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</si>
  <si>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</si>
  <si>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</si>
  <si>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</si>
  <si>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</si>
  <si>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</si>
  <si>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</si>
  <si>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</si>
  <si>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</si>
  <si>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</si>
  <si>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</si>
  <si>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</si>
  <si>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</si>
  <si>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</si>
  <si>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</si>
  <si>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</si>
  <si>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</si>
  <si>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</si>
  <si>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</si>
  <si>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</si>
  <si>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</si>
  <si>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</si>
  <si>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</si>
  <si>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</si>
  <si>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</si>
  <si>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</si>
  <si>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</si>
  <si>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</si>
  <si>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</si>
  <si>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</si>
  <si>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</si>
  <si>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</si>
  <si>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</si>
  <si>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</si>
  <si>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</si>
  <si>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</si>
  <si>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</si>
  <si>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</si>
  <si>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</si>
  <si>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</si>
  <si>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</si>
  <si>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</si>
  <si>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</si>
  <si>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</si>
  <si>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</si>
  <si>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</si>
  <si>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</si>
  <si>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</si>
  <si>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</si>
  <si>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</si>
  <si>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</si>
  <si>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</si>
  <si>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</si>
  <si>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</si>
  <si>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</si>
  <si>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</si>
  <si>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</si>
  <si>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</si>
  <si>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</si>
  <si>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</si>
  <si>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</si>
  <si>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</si>
  <si>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</si>
  <si>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</si>
  <si>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</si>
  <si>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</si>
  <si>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</si>
  <si>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</si>
  <si>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</si>
  <si>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</si>
  <si>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</si>
  <si>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</si>
  <si>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</si>
  <si>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</si>
  <si>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</si>
  <si>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</si>
  <si>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</si>
  <si>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</si>
  <si>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</si>
  <si>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</si>
  <si>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</si>
  <si>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</si>
  <si>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</si>
  <si>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</si>
  <si>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</si>
  <si>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</si>
  <si>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</si>
  <si>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</si>
  <si>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</si>
  <si>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</si>
  <si>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</si>
  <si>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</si>
  <si>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</si>
  <si>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</si>
  <si>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</si>
  <si>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</si>
  <si>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</si>
  <si>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</si>
  <si>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</si>
  <si>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</si>
  <si>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</si>
  <si>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</si>
  <si>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</si>
  <si>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</si>
  <si>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</si>
  <si>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</si>
  <si>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</si>
  <si>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</si>
  <si>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</si>
  <si>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</si>
  <si>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</si>
  <si>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</si>
  <si>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</si>
  <si>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</si>
  <si>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</si>
  <si>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</si>
  <si>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</si>
  <si>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</si>
  <si>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</si>
  <si>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</si>
  <si>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</si>
  <si>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</si>
  <si>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</si>
  <si>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</si>
  <si>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</si>
  <si>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</si>
  <si>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</si>
  <si>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</si>
  <si>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</si>
  <si>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</si>
  <si>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</si>
  <si>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</si>
  <si>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</si>
  <si>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</si>
  <si>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</si>
  <si>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</si>
  <si>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</si>
  <si>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</si>
  <si>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</si>
  <si>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</si>
  <si>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</si>
  <si>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</si>
  <si>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</si>
  <si>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</si>
  <si>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</si>
  <si>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</si>
  <si>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</si>
  <si>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</si>
  <si>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</si>
  <si>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</si>
  <si>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</si>
  <si>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</si>
  <si>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</si>
  <si>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</si>
  <si>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</si>
  <si>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</si>
  <si>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</si>
  <si>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</si>
  <si>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</si>
  <si>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</si>
  <si>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</si>
  <si>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</si>
  <si>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</si>
  <si>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</si>
  <si>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</si>
  <si>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</si>
  <si>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</si>
  <si>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</si>
  <si>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</si>
  <si>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</si>
  <si>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</si>
  <si>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</si>
  <si>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</si>
  <si>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</si>
  <si>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</si>
  <si>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</si>
  <si>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</si>
  <si>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</si>
  <si>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</si>
  <si>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</si>
  <si>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</si>
  <si>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</si>
  <si>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</si>
  <si>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</si>
  <si>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</si>
  <si>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</si>
  <si>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</si>
  <si>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</si>
  <si>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</si>
  <si>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</si>
  <si>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</si>
  <si>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</si>
  <si>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</si>
  <si>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</si>
  <si>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</si>
  <si>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</si>
  <si>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</si>
  <si>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</si>
  <si>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</si>
  <si>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</si>
  <si>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</si>
  <si>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</si>
  <si>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</si>
  <si>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</si>
  <si>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</si>
  <si>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</si>
  <si>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</si>
  <si>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</si>
  <si>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</si>
  <si>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</si>
  <si>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</si>
  <si>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</si>
  <si>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</si>
  <si>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</si>
  <si>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</si>
  <si>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</si>
  <si>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</si>
  <si>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</si>
  <si>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</si>
  <si>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</si>
  <si>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</si>
  <si>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</si>
  <si>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</si>
  <si>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</si>
  <si>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</si>
  <si>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</si>
  <si>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</si>
  <si>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</si>
  <si>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</si>
  <si>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</si>
  <si>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</si>
  <si>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</si>
  <si>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</si>
  <si>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</si>
  <si>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</si>
  <si>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</si>
  <si>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</si>
  <si>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</si>
  <si>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</si>
  <si>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</si>
  <si>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</si>
  <si>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</si>
  <si>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</si>
  <si>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</si>
  <si>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</si>
  <si>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</si>
  <si>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</si>
  <si>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</si>
  <si>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</si>
  <si>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</si>
  <si>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</si>
  <si>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</si>
  <si>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</si>
  <si>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</si>
  <si>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</si>
  <si>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</si>
  <si>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</si>
  <si>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</si>
  <si>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</si>
  <si>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</si>
  <si>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</si>
  <si>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</si>
  <si>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</si>
  <si>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</si>
  <si>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</si>
  <si>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</si>
  <si>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</si>
  <si>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</si>
  <si>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</si>
  <si>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</si>
  <si>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</si>
  <si>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</si>
  <si>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</si>
  <si>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</si>
  <si>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</si>
  <si>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</si>
  <si>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</si>
  <si>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</si>
  <si>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</si>
  <si>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</si>
  <si>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</si>
  <si>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</si>
  <si>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</si>
  <si>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</si>
  <si>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</si>
  <si>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</si>
  <si>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</si>
  <si>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</si>
  <si>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</si>
  <si>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</si>
  <si>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</si>
  <si>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</si>
  <si>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</si>
  <si>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</si>
  <si>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</si>
  <si>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</si>
  <si>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</si>
  <si>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</si>
  <si>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</si>
  <si>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</si>
  <si>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</si>
  <si>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</si>
  <si>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</si>
  <si>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</si>
  <si>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</si>
  <si>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</si>
  <si>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</si>
  <si>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</si>
  <si>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</si>
  <si>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</si>
  <si>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</si>
  <si>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</si>
  <si>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</si>
  <si>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</si>
  <si>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</si>
  <si>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</si>
  <si>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</si>
  <si>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</si>
  <si>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</si>
  <si>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</si>
  <si>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</si>
  <si>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</si>
  <si>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</si>
  <si>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</si>
  <si>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</si>
  <si>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</si>
  <si>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</si>
  <si>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</si>
  <si>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</si>
  <si>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</si>
  <si>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</si>
  <si>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</si>
  <si>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</si>
  <si>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</si>
  <si>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</si>
  <si>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</si>
  <si>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</si>
  <si>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</si>
  <si>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</si>
  <si>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</si>
  <si>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</si>
  <si>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</si>
  <si>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</si>
  <si>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</si>
  <si>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</si>
  <si>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</si>
  <si>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</si>
  <si>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</si>
  <si>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</si>
  <si>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</si>
  <si>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</si>
  <si>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</si>
  <si>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</si>
  <si>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</si>
  <si>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</si>
  <si>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</si>
  <si>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</si>
  <si>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</si>
  <si>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</si>
  <si>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</si>
  <si>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</si>
  <si>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</si>
  <si>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</si>
  <si>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</si>
  <si>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</si>
  <si>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</si>
  <si>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</si>
  <si>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</si>
  <si>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</si>
  <si>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</si>
  <si>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</si>
  <si>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</si>
  <si>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</si>
  <si>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</si>
  <si>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</si>
  <si>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</si>
  <si>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</si>
  <si>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</si>
  <si>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</si>
  <si>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</si>
  <si>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</si>
  <si>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</si>
  <si>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</si>
  <si>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</si>
  <si>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</si>
  <si>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</si>
  <si>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</si>
  <si>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</si>
  <si>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</si>
  <si>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</si>
  <si>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</si>
  <si>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</si>
  <si>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</si>
  <si>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</si>
  <si>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</si>
  <si>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</si>
  <si>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</si>
  <si>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</si>
  <si>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</si>
  <si>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</si>
  <si>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</si>
  <si>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</si>
  <si>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</si>
  <si>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</si>
  <si>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</si>
  <si>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</si>
  <si>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</si>
  <si>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</si>
  <si>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</si>
  <si>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</si>
  <si>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</si>
  <si>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</si>
  <si>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</si>
  <si>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</si>
  <si>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</si>
  <si>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</si>
  <si>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</si>
  <si>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</si>
  <si>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</si>
  <si>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</si>
  <si>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</si>
  <si>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</si>
  <si>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</si>
  <si>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</si>
  <si>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</si>
  <si>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</si>
  <si>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</si>
  <si>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</si>
  <si>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</si>
  <si>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</si>
  <si>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</si>
  <si>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</si>
  <si>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</si>
  <si>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</si>
  <si>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</si>
  <si>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</si>
  <si>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</si>
  <si>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</si>
  <si>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</si>
  <si>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</si>
  <si>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</si>
  <si>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</si>
  <si>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</si>
  <si>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</si>
  <si>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</si>
  <si>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</si>
  <si>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</si>
  <si>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</si>
  <si>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</si>
  <si>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</si>
  <si>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</si>
  <si>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</si>
  <si>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</si>
  <si>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</si>
  <si>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</si>
  <si>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</si>
  <si>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</si>
  <si>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</si>
  <si>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</si>
  <si>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</si>
  <si>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</si>
  <si>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</si>
  <si>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</si>
  <si>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</si>
  <si>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</si>
  <si>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</si>
  <si>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</si>
  <si>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</si>
  <si>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</si>
  <si>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</si>
  <si>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</si>
  <si>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</si>
  <si>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</si>
  <si>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</si>
  <si>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</si>
  <si>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</si>
  <si>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</si>
  <si>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</si>
  <si>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</si>
  <si>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</si>
  <si>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</si>
  <si>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</si>
  <si>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</si>
  <si>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</si>
  <si>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</si>
  <si>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</si>
  <si>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</si>
  <si>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</si>
  <si>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</si>
  <si>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</si>
  <si>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</si>
  <si>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</si>
  <si>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</si>
  <si>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</si>
  <si>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</si>
  <si>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</si>
  <si>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</si>
  <si>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</si>
  <si>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</si>
  <si>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</si>
  <si>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</si>
  <si>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</si>
  <si>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</si>
  <si>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</si>
  <si>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</si>
  <si>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</si>
  <si>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</si>
  <si>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</si>
  <si>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</si>
  <si>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</si>
  <si>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</si>
  <si>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</si>
  <si>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</si>
  <si>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</si>
  <si>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</si>
  <si>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</si>
  <si>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</si>
  <si>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</si>
  <si>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</si>
  <si>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</si>
  <si>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</si>
  <si>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</si>
  <si>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</si>
  <si>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</si>
  <si>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</si>
  <si>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</si>
  <si>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</si>
  <si>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</si>
  <si>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</si>
  <si>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</si>
  <si>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</si>
  <si>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</si>
  <si>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</si>
  <si>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</si>
  <si>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</si>
  <si>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</si>
  <si>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</si>
  <si>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</si>
  <si>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</si>
  <si>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</si>
  <si>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</si>
  <si>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</si>
  <si>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</si>
  <si>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</si>
  <si>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</si>
  <si>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</si>
  <si>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</si>
  <si>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</si>
  <si>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</si>
  <si>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</si>
  <si>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</si>
  <si>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</si>
  <si>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</si>
  <si>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</si>
  <si>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</si>
  <si>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</si>
  <si>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</si>
  <si>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</si>
  <si>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</si>
  <si>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</si>
  <si>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</si>
  <si>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</si>
  <si>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</si>
  <si>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</si>
  <si>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</si>
  <si>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</si>
  <si>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</si>
  <si>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</si>
  <si>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</si>
  <si>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</si>
  <si>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</si>
  <si>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</si>
  <si>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</si>
  <si>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</si>
  <si>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</si>
  <si>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</si>
  <si>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</si>
  <si>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</si>
  <si>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</si>
  <si>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</si>
  <si>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</si>
  <si>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</si>
  <si>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</si>
  <si>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</si>
  <si>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</si>
  <si>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</si>
  <si>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</si>
  <si>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</si>
  <si>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</si>
  <si>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</si>
  <si>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</si>
  <si>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</si>
  <si>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</si>
  <si>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</si>
  <si>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</si>
  <si>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</si>
  <si>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</si>
  <si>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</si>
  <si>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</si>
  <si>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</si>
  <si>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</si>
  <si>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</si>
  <si>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</si>
  <si>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</si>
  <si>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</si>
  <si>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</si>
  <si>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</si>
  <si>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</si>
  <si>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</si>
  <si>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</si>
  <si>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</si>
  <si>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</si>
  <si>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</si>
  <si>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</si>
  <si>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</si>
  <si>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</si>
  <si>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</si>
  <si>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</si>
  <si>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</si>
  <si>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</si>
  <si>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</si>
  <si>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</si>
  <si>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</si>
  <si>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</si>
  <si>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</si>
  <si>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</si>
  <si>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</si>
  <si>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</si>
  <si>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</si>
  <si>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</si>
  <si>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</si>
  <si>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</si>
  <si>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</si>
  <si>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</si>
  <si>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</si>
  <si>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</si>
  <si>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</si>
  <si>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</si>
  <si>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</si>
  <si>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</si>
  <si>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</si>
  <si>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</si>
  <si>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</si>
  <si>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</si>
  <si>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</si>
  <si>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</si>
  <si>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</si>
  <si>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</si>
  <si>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</si>
  <si>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</si>
  <si>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</si>
  <si>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</si>
  <si>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</si>
  <si>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</si>
  <si>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</si>
  <si>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</si>
  <si>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</si>
  <si>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</si>
  <si>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</si>
  <si>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</si>
  <si>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</si>
  <si>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</si>
  <si>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</si>
  <si>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</si>
  <si>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</si>
  <si>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</si>
  <si>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</si>
  <si>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</si>
  <si>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</si>
  <si>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</si>
  <si>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</si>
  <si>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</si>
  <si>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</si>
  <si>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</si>
  <si>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</si>
  <si>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</si>
  <si>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</si>
  <si>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</si>
  <si>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</si>
  <si>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</si>
  <si>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</si>
  <si>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</si>
  <si>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</si>
  <si>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</si>
  <si>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</si>
  <si>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</si>
  <si>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</si>
  <si>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</si>
  <si>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</si>
  <si>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</si>
  <si>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</si>
  <si>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</si>
  <si>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</si>
  <si>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</si>
  <si>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</si>
  <si>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</si>
  <si>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</si>
  <si>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</si>
  <si>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</si>
  <si>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</si>
  <si>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</si>
  <si>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</si>
  <si>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</si>
  <si>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</si>
  <si>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</si>
  <si>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</si>
  <si>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</si>
  <si>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</si>
  <si>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</si>
  <si>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</si>
  <si>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</si>
  <si>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</si>
  <si>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</si>
  <si>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</si>
  <si>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</si>
  <si>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</si>
  <si>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</si>
  <si>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</si>
  <si>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</si>
  <si>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</si>
  <si>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</si>
  <si>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</si>
  <si>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</si>
  <si>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</si>
  <si>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</si>
  <si>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</si>
  <si>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</si>
  <si>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</si>
  <si>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</si>
  <si>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</si>
  <si>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</si>
  <si>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</si>
  <si>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</si>
  <si>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</si>
  <si>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</si>
  <si>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</si>
  <si>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</si>
  <si>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</si>
  <si>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</si>
  <si>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</si>
  <si>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</si>
  <si>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</si>
  <si>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</si>
  <si>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</si>
  <si>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</si>
  <si>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</si>
  <si>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</si>
  <si>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</si>
  <si>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</si>
  <si>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</si>
  <si>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</si>
  <si>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</si>
  <si>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</si>
  <si>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</si>
  <si>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</si>
  <si>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</si>
  <si>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</si>
  <si>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</si>
  <si>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</si>
  <si>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</si>
  <si>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</si>
  <si>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</si>
  <si>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</si>
  <si>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</si>
  <si>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</si>
  <si>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</si>
  <si>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</si>
  <si>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</si>
  <si>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</si>
  <si>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</si>
  <si>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</si>
  <si>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</si>
  <si>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</si>
  <si>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</si>
  <si>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</si>
  <si>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</si>
  <si>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</si>
  <si>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</si>
  <si>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</si>
  <si>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</si>
  <si>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</si>
  <si>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</si>
  <si>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</si>
  <si>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</si>
  <si>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</si>
  <si>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</si>
  <si>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</si>
  <si>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</si>
  <si>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</si>
  <si>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</si>
  <si>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</si>
  <si>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</si>
  <si>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</si>
  <si>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</si>
  <si>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</si>
  <si>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</si>
  <si>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</si>
  <si>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</si>
  <si>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</si>
  <si>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</si>
  <si>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</si>
  <si>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</si>
  <si>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</si>
  <si>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</si>
  <si>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</si>
  <si>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</si>
  <si>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</si>
  <si>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</si>
  <si>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</si>
  <si>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</si>
  <si>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</si>
  <si>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</si>
  <si>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</si>
  <si>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</si>
  <si>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</si>
  <si>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</si>
  <si>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</si>
  <si>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</si>
  <si>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</si>
  <si>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</si>
  <si>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</si>
  <si>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</si>
  <si>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</si>
  <si>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</si>
  <si>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</si>
  <si>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</si>
  <si>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</si>
  <si>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</si>
  <si>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</si>
  <si>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</si>
  <si>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</si>
  <si>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</si>
  <si>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</si>
  <si>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</si>
  <si>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</si>
  <si>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</si>
  <si>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</si>
  <si>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</si>
  <si>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</si>
  <si>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</si>
  <si>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</si>
  <si>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</si>
  <si>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</si>
  <si>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</si>
  <si>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</si>
  <si>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</si>
  <si>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</si>
  <si>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</si>
  <si>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</si>
  <si>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</si>
  <si>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</si>
  <si>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</si>
  <si>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</si>
  <si>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</si>
  <si>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</si>
  <si>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</si>
  <si>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</si>
  <si>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</si>
  <si>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</si>
  <si>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</si>
  <si>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</si>
  <si>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</si>
  <si>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</si>
  <si>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</si>
  <si>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</si>
  <si>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</si>
  <si>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</si>
  <si>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</si>
  <si>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</si>
  <si>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</si>
  <si>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</si>
  <si>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</si>
  <si>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</si>
  <si>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</si>
  <si>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</si>
  <si>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</si>
  <si>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</si>
  <si>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</si>
  <si>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</si>
  <si>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</si>
  <si>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</si>
  <si>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</si>
  <si>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</si>
  <si>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</si>
  <si>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</si>
  <si>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</si>
  <si>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</si>
  <si>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</si>
  <si>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</si>
  <si>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</si>
  <si>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</si>
  <si>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</si>
  <si>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</si>
  <si>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</si>
  <si>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</si>
  <si>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</si>
  <si>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</si>
  <si>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</si>
  <si>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</si>
  <si>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</si>
  <si>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</si>
  <si>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</si>
  <si>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</si>
  <si>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</si>
  <si>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</si>
  <si>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</si>
  <si>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</si>
  <si>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</si>
  <si>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</si>
  <si>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</si>
  <si>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</si>
  <si>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</si>
  <si>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</si>
  <si>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</si>
  <si>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</si>
  <si>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</si>
  <si>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</si>
  <si>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</si>
  <si>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</si>
  <si>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</si>
  <si>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</si>
  <si>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</si>
  <si>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</si>
  <si>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</si>
  <si>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</si>
  <si>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</si>
  <si>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</si>
  <si>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</si>
  <si>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</si>
  <si>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</si>
  <si>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</si>
  <si>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</si>
  <si>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</si>
  <si>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</si>
  <si>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</si>
  <si>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</si>
  <si>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</si>
  <si>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</si>
  <si>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</si>
  <si>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</si>
  <si>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</si>
  <si>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</si>
  <si>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</si>
  <si>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</si>
  <si>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</si>
  <si>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</si>
  <si>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</si>
  <si>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</si>
  <si>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</si>
  <si>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</si>
  <si>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</si>
  <si>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</si>
  <si>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</si>
  <si>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</si>
  <si>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</si>
  <si>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</si>
  <si>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</si>
  <si>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</si>
  <si>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</si>
  <si>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</si>
  <si>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</si>
  <si>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</si>
  <si>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</si>
  <si>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</si>
  <si>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</si>
  <si>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</si>
  <si>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</si>
  <si>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</si>
  <si>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</si>
  <si>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</si>
  <si>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</si>
  <si>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</si>
  <si>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</si>
  <si>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</si>
  <si>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</si>
  <si>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</si>
  <si>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</si>
  <si>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</si>
  <si>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</si>
  <si>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</si>
  <si>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</si>
  <si>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</si>
  <si>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</si>
  <si>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</si>
  <si>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</si>
  <si>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</si>
  <si>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</si>
  <si>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</si>
  <si>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</si>
  <si>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</si>
  <si>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</si>
  <si>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</si>
  <si>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</si>
  <si>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</si>
  <si>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</si>
  <si>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</si>
  <si>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</si>
  <si>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</si>
  <si>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</si>
  <si>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</si>
  <si>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</si>
  <si>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</si>
  <si>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</si>
  <si>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</si>
  <si>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</si>
  <si>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</si>
  <si>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</si>
  <si>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</si>
  <si>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</si>
  <si>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</si>
  <si>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</si>
  <si>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</si>
  <si>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</si>
  <si>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</si>
  <si>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</si>
  <si>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</si>
  <si>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</si>
  <si>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</si>
  <si>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</si>
  <si>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</si>
  <si>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</si>
  <si>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</si>
  <si>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</si>
  <si>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</si>
  <si>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</si>
  <si>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</si>
  <si>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</si>
  <si>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</si>
  <si>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</si>
  <si>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</si>
  <si>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</si>
  <si>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</si>
  <si>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</si>
  <si>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</si>
  <si>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</si>
  <si>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</si>
  <si>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</si>
  <si>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</si>
  <si>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</si>
  <si>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</si>
  <si>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</si>
  <si>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</si>
  <si>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</si>
  <si>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</si>
  <si>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</si>
  <si>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</si>
  <si>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</si>
  <si>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</si>
  <si>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</si>
  <si>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</si>
  <si>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</si>
  <si>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</si>
  <si>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</si>
  <si>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</si>
  <si>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</si>
  <si>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</si>
  <si>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</si>
  <si>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</si>
  <si>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</si>
  <si>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</si>
  <si>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</si>
  <si>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</si>
  <si>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</si>
  <si>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</si>
  <si>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</si>
  <si>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</si>
  <si>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</si>
  <si>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</si>
  <si>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</si>
  <si>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</si>
  <si>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</si>
  <si>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</si>
  <si>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</si>
  <si>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</si>
  <si>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</si>
  <si>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</si>
  <si>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</si>
  <si>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</si>
  <si>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</si>
  <si>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</si>
  <si>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</si>
  <si>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</si>
  <si>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</si>
  <si>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</si>
  <si>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</si>
  <si>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</si>
  <si>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</si>
  <si>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</si>
  <si>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</si>
  <si>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</si>
  <si>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</si>
  <si>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</si>
  <si>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</si>
  <si>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</si>
  <si>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</si>
  <si>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</si>
  <si>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</si>
  <si>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</si>
  <si>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</si>
  <si>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</si>
  <si>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</si>
  <si>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</si>
  <si>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</si>
  <si>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</si>
  <si>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</si>
  <si>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</si>
  <si>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</si>
  <si>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</si>
  <si>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</si>
  <si>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</si>
  <si>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</si>
  <si>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</si>
  <si>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</si>
  <si>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</si>
  <si>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</si>
  <si>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</si>
  <si>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</si>
  <si>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</si>
  <si>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</si>
  <si>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</si>
  <si>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</si>
  <si>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</si>
  <si>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</si>
  <si>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</si>
  <si>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</si>
  <si>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</si>
  <si>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</si>
  <si>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</si>
  <si>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</si>
  <si>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</si>
  <si>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</si>
  <si>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</si>
  <si>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</si>
  <si>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</si>
  <si>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</si>
  <si>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</si>
  <si>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</si>
  <si>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</si>
  <si>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</si>
  <si>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</si>
  <si>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</si>
  <si>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</si>
  <si>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</si>
  <si>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</si>
  <si>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</si>
  <si>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</si>
  <si>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</si>
  <si>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</si>
  <si>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</si>
  <si>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</si>
  <si>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</si>
  <si>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</si>
  <si>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</si>
  <si>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</si>
  <si>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</si>
  <si>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</si>
  <si>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</si>
  <si>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</si>
  <si>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</si>
  <si>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</si>
  <si>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</si>
  <si>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</si>
  <si>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</si>
  <si>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</si>
  <si>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</si>
  <si>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</si>
  <si>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</si>
  <si>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</si>
  <si>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</si>
  <si>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</si>
  <si>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</si>
  <si>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</si>
  <si>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</si>
  <si>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</si>
  <si>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</si>
  <si>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</si>
  <si>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</si>
  <si>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</si>
  <si>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</si>
  <si>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</si>
  <si>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</si>
  <si>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</si>
  <si>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</si>
  <si>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</si>
  <si>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</si>
  <si>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</si>
  <si>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</si>
  <si>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</si>
  <si>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</si>
  <si>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</si>
  <si>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</si>
  <si>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</si>
  <si>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</si>
  <si>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</si>
  <si>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</si>
  <si>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</si>
  <si>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</si>
  <si>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</si>
  <si>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</si>
  <si>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</si>
  <si>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</si>
  <si>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</si>
  <si>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</si>
  <si>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</si>
  <si>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</si>
  <si>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</si>
  <si>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</si>
  <si>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</si>
  <si>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</si>
  <si>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</si>
  <si>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</si>
  <si>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</si>
  <si>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</si>
  <si>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</si>
  <si>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</si>
  <si>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</si>
  <si>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</si>
  <si>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</si>
  <si>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</si>
  <si>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</si>
  <si>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</si>
  <si>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</si>
  <si>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</si>
  <si>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</si>
  <si>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</si>
  <si>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</si>
  <si>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</si>
  <si>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</si>
  <si>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</si>
  <si>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</si>
  <si>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</si>
  <si>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</si>
  <si>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</si>
  <si>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</si>
  <si>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</si>
  <si>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</si>
  <si>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</si>
  <si>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</si>
  <si>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</si>
  <si>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</si>
  <si>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</si>
  <si>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</si>
  <si>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</si>
  <si>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</si>
  <si>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</si>
  <si>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</si>
  <si>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</si>
  <si>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</si>
  <si>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</si>
  <si>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</si>
  <si>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</si>
  <si>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</si>
  <si>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</si>
  <si>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</si>
  <si>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</si>
  <si>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</si>
  <si>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</si>
  <si>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</si>
  <si>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</si>
  <si>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</si>
  <si>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</si>
  <si>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</si>
  <si>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</si>
  <si>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</si>
  <si>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</si>
  <si>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</si>
  <si>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</si>
  <si>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</si>
  <si>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</si>
  <si>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</si>
  <si>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</si>
  <si>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</si>
  <si>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</si>
  <si>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</si>
  <si>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</si>
  <si>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</si>
  <si>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</si>
  <si>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</si>
  <si>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</si>
  <si>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</si>
  <si>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</si>
  <si>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</si>
  <si>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</si>
  <si>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</si>
  <si>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</si>
  <si>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</si>
  <si>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</si>
  <si>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</si>
  <si>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</si>
  <si>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</si>
  <si>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</si>
  <si>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</si>
  <si>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</si>
  <si>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</si>
  <si>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</si>
  <si>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</si>
  <si>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</si>
  <si>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</si>
  <si>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</si>
  <si>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</si>
  <si>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PCM-20251020-00000227</t>
  </si>
  <si>
    <t>Site have access issue in the night , main gate closed and no one available at building</t>
  </si>
  <si>
    <t>PCM-20251020-00000720</t>
  </si>
  <si>
    <t>sceco team working and refused to connect PG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</si>
  <si>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</si>
  <si>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</si>
  <si>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</si>
  <si>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</si>
  <si>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</si>
  <si>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</si>
  <si>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</si>
  <si>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</si>
  <si>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PCM-20251020-00000996</t>
  </si>
  <si>
    <t>Emergency</t>
  </si>
  <si>
    <t xml:space="preserve">SCECO Blackout , team facing access issue as no access with car , site located in kodana camp </t>
  </si>
  <si>
    <t>Team on the way ETA: 40 Mins</t>
  </si>
  <si>
    <t>PCM-20251020-00000957</t>
  </si>
  <si>
    <t xml:space="preserve">ETA 180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</si>
</sst>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5" totalsRowShown="0" headerRowDxfId="174" dataDxfId="173" headerRowBorderDxfId="171" tableBorderDxfId="172" totalsRowBorderDxfId="170">
  <autoFilter ref="A1:L9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5" totalsRowShown="0" headerRowDxfId="157" dataDxfId="156" headerRowBorderDxfId="154" tableBorderDxfId="155" totalsRowBorderDxfId="153">
  <autoFilter ref="A1:CJ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1" totalsRowShown="0" headerRowDxfId="48" dataDxfId="47" headerRowBorderDxfId="45" tableBorderDxfId="46" totalsRowBorderDxfId="44">
  <autoFilter ref="A1:L3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5" totalsRowShown="0" headerRowDxfId="31" dataDxfId="30" headerRowBorderDxfId="28" tableBorderDxfId="29">
  <autoFilter ref="A1:L54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2" totalsRowShown="0" headerRowDxfId="15" dataDxfId="14" headerRowBorderDxfId="12" tableBorderDxfId="13">
  <autoFilter ref="A1:L4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5"/>
  <sheetViews>
    <sheetView workbookViewId="0">
      <selection activeCell="A4" sqref="A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287.52388043981773</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7.0285679398148204</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45950.472306365744</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45950.472306365744</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45950.472306365744</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45950.472306365744</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45950.472306365744</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45950.472306365744</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45950.472306365744</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45950.472306365744</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45950.472306365744</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45950.472306365744</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45950.472306365744</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45950.472306365744</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45950.472306365744</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45950.472306365744</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45950.472306365744</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45950.472306365744</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45950.472306365744</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45950.472306365744</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45950.472306365744</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45950.472306365744</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45950.472306365744</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45950.472306365744</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45950.472306365744</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45950.472306365744</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45950.472306365744</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45950.472306365744</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45950.472306365744</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45950.472306365744</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45950.472306365744</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45950.472306365744</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45950.472306365744</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45950.472306365744</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45950.472306365744</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45950.472306365744</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45950.472306365744</v>
      </c>
      <c r="H38" s="138"/>
      <c r="I38" s="136" t="str">
        <f>IFERROR(VLOOKUP(D38,DB!A:F,6,0),"")</f>
        <v/>
      </c>
      <c r="J38" s="136" t="str">
        <f>IFERROR(VLOOKUP(D38,DB!A:G,7,0),"")</f>
        <v/>
      </c>
      <c r="K38" s="140"/>
      <c r="L38" s="141" t="str">
        <f>IFERROR(VLOOKUP(D38,DB!A:I,9,0),"")</f>
        <v/>
      </c>
    </row>
    <row r="39" spans="1:12" ht="15" customHeight="1">
      <c r="A39" s="152"/>
      <c r="B39" s="153" t="str">
        <f>IFERROR(VLOOKUP(D39,DB!A:K,11,0),"")</f>
        <v/>
      </c>
      <c r="C39" s="153"/>
      <c r="D39" s="153"/>
      <c r="E39" s="154"/>
      <c r="F39" s="155"/>
      <c r="G39" s="156">
        <f ca="1">IFERROR(NOW()-F39,"")</f>
        <v>45950.472306365744</v>
      </c>
      <c r="H39" s="155"/>
      <c r="I39" s="153" t="str">
        <f>IFERROR(VLOOKUP(D39,DB!A:F,6,0),"")</f>
        <v/>
      </c>
      <c r="J39" s="153" t="str">
        <f>IFERROR(VLOOKUP(D39,DB!A:G,7,0),"")</f>
        <v/>
      </c>
      <c r="K39" s="157"/>
      <c r="L39" s="158" t="str">
        <f>IFERROR(VLOOKUP(D39,DB!A:I,9,0),"")</f>
        <v/>
      </c>
    </row>
    <row r="40" spans="1:12" ht="15" customHeight="1">
      <c r="A40" s="135"/>
      <c r="B40" s="136" t="str">
        <f>IFERROR(VLOOKUP(D40,DB!A:K,11,0),"")</f>
        <v/>
      </c>
      <c r="C40" s="136"/>
      <c r="D40" s="136"/>
      <c r="E40" s="137"/>
      <c r="F40" s="138"/>
      <c r="G40" s="139">
        <f ca="1">IFERROR(NOW()-F40,"")</f>
        <v>45950.472306365744</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45950.472306365744</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45950.472306365744</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45950.472306365744</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45950.472306365744</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45950.472306365744</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45950.472306365744</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45950.472306365744</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45950.472306365744</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45950.472306365744</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45950.472306365744</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45950.472306365744</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45950.472306365744</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45950.472306365744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45950.472306365744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45950.472306365744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45950.472306365744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45950.472306365744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45950.472306365744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45950.472306365744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45950.472306365744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45950.472306365744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45950.472306365744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45950.472306365744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45950.472306365744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45950.472306365744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45950.472306365744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45950.472306365744</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45950.472306365744</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45950.472306365744</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45950.472306365744</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45950.472306365744</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45950.472306365744</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45950.472306365744</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45950.472306365744</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45950.472306365744</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45950.472306365744</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45950.472306365744</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45950.472306365744</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45950.472306365744</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45950.472306365744</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45950.472306365744</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45950.472306365744</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45950.472306365744</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45950.472306365744</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45950.472306365744</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45950.472306365744</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45950.472306365744</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45950.472306365744</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45950.472306365744</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45950.472306365744</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45950.472306365744</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45950.472306365744</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45950.472306365744</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45950.472306365744</v>
      </c>
      <c r="H94" s="138"/>
      <c r="I94" s="136" t="str">
        <f>IFERROR(VLOOKUP(D94,DB!A:F,6,0),"")</f>
        <v/>
      </c>
      <c r="J94" s="136" t="str">
        <f>IFERROR(VLOOKUP(D94,DB!A:G,7,0),"")</f>
        <v/>
      </c>
      <c r="K94" s="140"/>
      <c r="L94" s="141" t="str">
        <f>IFERROR(VLOOKUP(D94,DB!A:I,9,0),"")</f>
        <v/>
      </c>
    </row>
    <row r="95" spans="1:12" ht="15" customHeight="1">
      <c r="A95" s="152"/>
      <c r="B95" s="153" t="str">
        <f>IFERROR(VLOOKUP(D95,DB!A:K,11,0),"")</f>
        <v/>
      </c>
      <c r="C95" s="153"/>
      <c r="D95" s="153"/>
      <c r="E95" s="154"/>
      <c r="F95" s="155"/>
      <c r="G95" s="156">
        <f ca="1">IFERROR(NOW()-F95,"")</f>
        <v>45950.472306365744</v>
      </c>
      <c r="H95" s="155"/>
      <c r="I95" s="153" t="str">
        <f>IFERROR(VLOOKUP(D95,DB!A:F,6,0),"")</f>
        <v/>
      </c>
      <c r="J95" s="153" t="str">
        <f>IFERROR(VLOOKUP(D95,DB!A:G,7,0),"")</f>
        <v/>
      </c>
      <c r="K95" s="157"/>
      <c r="L95" s="158" t="str">
        <f>IFERROR(VLOOKUP(D95,DB!A:I,9,0),"")</f>
        <v/>
      </c>
    </row>
  </sheetData>
  <customSheetViews>
    <customSheetView guid="{F6042A99-DD27-4453-835D-0834D95730CC}" filter="1" showAutoFilter="1">
      <pageMargins left="0" right="0" top="0" bottom="0" header="0" footer="0"/>
      <autoFilter ref="B1:M1" xr:uid="{949A84C7-E1AB-4D42-B83F-0A163F821369}"/>
    </customSheetView>
  </customSheetViews>
  <dataValidations count="2">
    <dataValidation allowBlank="1" showInputMessage="1" showErrorMessage="1" sqref="E1" xr:uid="{5DBA255D-CDD9-49FB-AD3C-AF70AB4EE696}"/>
    <dataValidation type="list" allowBlank="1" showInputMessage="1" showErrorMessage="1" sqref="E2:E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5"/>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143.74522303241247</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125.4724684027824</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5.9765309027789044</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45950.472306365744</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45950.472306365744</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45950.472306365744</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45950.472306365744</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45950.472306365744</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45950.472306365744</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45950.472306365744</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45950.472306365744</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45950.472306365744</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45950.472306365744</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45950.472306365744</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45950.472306365744</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45950.472306365744</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45950.472306365744</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45950.472306365744</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45950.472306365744</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45950.472306365744</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45950.472306365744</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45950.472306365744</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45950.472306365744</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45950.472306365744</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45950.472306365744</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45950.472306365744</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45950.472306365744</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45950.472306365744</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45950.472306365744</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45950.472306365744</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45950.472306365744</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45950.472306365744</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45950.472306365744</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45950.472306365744</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45950.472306365744</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45950.472306365744</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45950.472306365744</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45950.472306365744</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45950.472306365744</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45950.472306365744</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45950.472306365744</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45950.472306365744</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45950.472306365744</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45950.472306365744</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45950.472306365744</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45950.472306365744</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45950.472306365744</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45950.472306365744</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45950.472306365744</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45950.472306365744</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45950.472306365744</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45950.472306365744</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45950.472306365744</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45950.472306365744</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45950.472306365744</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45950.472306365744</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45950.472306365744</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45950.472306365744</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45950.472306365744</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45950.472306365744</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45950.472306365744</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45950.472306365744</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45950.472306365744</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45950.472306365744</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45950.472306365744</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45950.472306365744</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45950.472306365744</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45950.472306365744</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45950.472306365744</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45950.472306365744</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45950.472306365744</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45950.472306365744</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45950.472306365744</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45950.472306365744</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45950.472306365744</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45950.472306365744</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45950.472306365744</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45950.472306365744</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45950.472306365744</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45950.472306365744</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45950.472306365744</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45950.472306365744</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45950.472306365744</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sheetData>
  <dataValidations count="2">
    <dataValidation allowBlank="1" showInputMessage="1" showErrorMessage="1" sqref="E1" xr:uid="{4D935161-CDD3-4592-B877-3FB59C99E142}"/>
    <dataValidation type="list" allowBlank="1" showInputMessage="1" showErrorMessage="1" sqref="E3:E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tabSelected="1" workbookViewId="0">
      <selection activeCell="K16" sqref="K15:K1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45950.472306365744</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45950.472306365744</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45950.472306365744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45950.472306365744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45950.472306365744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45950.472306365744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45950.472306365744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45950.472306365744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45950.472306365744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45950.472306365744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45950.472306365744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45950.472306365744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45950.472306365744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45950.472306365744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45950.472306365744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45950.472306365744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45950.472306365744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45950.472306365744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45950.472306365744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45950.472306365744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45950.472306365744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45950.472306365744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45950.472306365744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45950.472306365744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45950.472306365744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45950.472306365744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45950.472306365744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45950.472306365744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45950.472306365744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45950.472306365744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45950.472306365744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45950.472306365744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45950.472306365744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45950.472306365744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45950.472306365744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45950.472306365744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45950.472306365744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45950.472306365744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45950.472306365744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45950.472306365744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45950.472306365744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45950.472306365744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45950.472306365744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45950.472306365744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45950.472306365744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45950.472306365744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45950.472306365744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45950.472306365744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45950.472306365744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45950.472306365744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45950.472306365744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45950.472306365744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45950.472306365744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45950.472306365744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45950.472306365744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45950.472306365744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45950.472306365744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45950.472306365744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45950.472306365744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45950.472306365744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45950.472306365744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45950.472306365744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45950.472306365744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45950.472306365744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45950.472306365744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45950.472306365744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45950.472306365744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45950.472306365744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45950.472306365744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45950.472306365744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45950.472306365744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45950.472306365744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45950.472306365744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45950.472306365744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45950.472306365744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45950.472306365744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45950.472306365744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45950.472306365744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45950.472306365744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45950.472306365744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45950.472306365744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45950.472306365744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45950.472306365744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45950.472306365744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45950.472306365744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45950.472306365744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45950.472306365744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45950.472306365744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45950.472306365744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45950.472306365744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45950.472306365744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45950.472306365744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45950.472306365744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45950.472306365744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45950.472306365744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45950.472306365744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45950.472306365744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45950.472306365744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45950.472306365744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45950.472306365744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45950.472306365744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45950.472306365744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45950.472306365744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45950.472306365744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45950.472306365744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45950.472306365744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45950.472306365744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45950.472306365744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45950.472306365744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45950.472306365744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45950.472306365744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45950.472306365744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45950.472306365744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45950.472306365744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45950.472306365744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45950.472306365744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45950.472306365744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45950.472306365744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45950.472306365744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45950.472306365744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45950.472306365744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45950.472306365744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45950.472306365744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45950.472306365744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45950.472306365744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45950.472306365744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45950.472306365744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45950.472306365744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45950.472306365744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45950.472306365744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45950.472306365744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45950.472306365744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45950.472306365744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45950.472306365744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45950.472306365744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45950.472306365744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45950.472306365744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45950.472306365744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45950.472306365744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45950.472306365744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45950.472306365744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45950.472306365744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45950.472306365744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45950.472306365744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45950.472306365744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45950.472306365744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45950.472306365744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45950.472306365744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45950.472306365744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45950.472306365744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45950.472306365744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45950.472306365744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45950.472306365744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45950.472306365744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45950.472306365744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45950.472306365744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45950.472306365744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45950.472306365744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45950.472306365744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45950.472306365744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45950.472306365744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45950.472306365744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45950.472306365744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45950.472306365744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45950.472306365744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45950.472306365744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45950.472306365744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45950.472306365744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45950.472306365744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45950.472306365744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45950.472306365744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45950.472306365744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45950.472306365744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45950.472306365744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45950.472306365744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45950.472306365744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45950.472306365744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45950.472306365744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45950.472306365744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45950.472306365744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45950.472306365744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45950.472306365744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45950.472306365744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45950.472306365744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45950.472306365744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45950.472306365744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45950.472306365744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45950.472306365744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45950.472306365744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45950.472306365744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45950.472306365744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45950.472306365744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45950.472306365744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45950.472306365744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45950.472306365744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45950.472306365744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45950.472306365744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45950.472306365744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45950.472306365744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45950.472306365744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45950.472306365744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45950.472306365744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45950.472306365744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45950.472306365744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45950.472306365744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45950.472306365744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45950.472306365744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45950.472306365744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45950.472306365744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45950.472306365744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45950.472306365744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45950.472306365744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45950.472306365744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45950.472306365744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45950.472306365744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45950.472306365744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45950.472306365744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45950.472306365744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45950.472306365744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45950.472306365744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45950.472306365744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45950.472306365744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45950.472306365744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45950.472306365744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45950.472306365744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45950.472306365744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45950.472306365744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45950.472306365744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45950.472306365744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45950.472306365744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45950.472306365744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45950.472306365744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45950.472306365744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45950.472306365744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45950.472306365744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45950.472306365744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45950.472306365744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45950.472306365744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45950.472306365744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45950.472306365744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45950.472306365744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45950.472306365744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45950.472306365744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45950.472306365744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45950.472306365744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45950.472306365744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45950.472306365744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45950.472306365744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45950.472306365744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45950.472306365744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45950.472306365744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45950.472306365744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45950.472306365744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45950.472306365744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45950.472306365744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45950.472306365744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45950.472306365744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45950.472306365744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45950.472306365744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45950.472306365744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45950.472306365744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45950.472306365744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45950.472306365744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45950.472306365744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45950.472306365744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45950.472306365744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45950.472306365744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45950.472306365744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45950.472306365744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45950.472306365744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45950.472306365744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45950.472306365744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45950.472306365744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45950.472306365744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45950.472306365744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45950.472306365744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45950.472306365744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45950.472306365744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45950.472306365744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45950.472306365744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45950.472306365744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45950.472306365744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45950.472306365744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45950.472306365744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45950.472306365744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45950.472306365744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45950.472306365744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45950.472306365744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45950.472306365744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45950.472306365744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45950.472306365744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45950.472306365744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45950.472306365744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45950.472306365744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45950.472306365744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45950.472306365744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45950.472306365744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45950.472306365744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45950.472306365744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45950.472306365744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45950.472306365744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45950.472306365744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45950.472306365744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45950.472306365744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45950.472306365744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45950.472306365744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45950.472306365744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45950.472306365744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45950.472306365744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45950.472306365744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45950.472306365744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45950.472306365744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45950.472306365744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45950.472306365744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45950.472306365744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45950.472306365744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45950.472306365744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45950.472306365744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45950.472306365744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45950.472306365744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45950.472306365744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45950.472306365744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45950.472306365744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45950.472306365744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45950.472306365744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45950.472306365744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45950.472306365744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45950.472306365744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45950.472306365744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45950.472306365744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45950.472306365744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45950.472306365744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45950.472306365744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45950.472306365744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45950.472306365744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45950.472306365744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45950.472306365744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45950.472306365744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45950.472306365744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45950.472306365744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45950.472306365744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45950.472306365744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45950.472306365744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45950.472306365744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45950.472306365744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45950.472306365744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45950.472306365744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45950.472306365744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45950.472306365744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45950.472306365744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45950.472306365744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45950.472306365744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45950.472306365744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45950.472306365744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45950.472306365744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45950.472306365744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45950.472306365744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45950.472306365744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45950.472306365744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45950.472306365744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45950.472306365744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45950.472306365744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45950.472306365744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45950.472306365744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45950.472306365744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45950.472306365744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45950.472306365744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45950.472306365744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45950.472306365744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45950.472306365744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45950.472306365744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45950.472306365744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45950.472306365744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45950.472306365744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45950.472306365744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45950.472306365744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45950.472306365744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45950.472306365744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45950.472306365744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45950.472306365744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45950.472306365744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45950.472306365744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45950.472306365744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45950.472306365744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45950.472306365744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45950.472306365744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45950.472306365744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45950.472306365744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45950.472306365744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45950.472306365744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45950.472306365744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45950.472306365744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45950.472306365744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45950.472306365744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45950.472306365744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45950.472306365744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45950.472306365744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45950.472306365744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45950.472306365744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45950.472306365744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45950.472306365744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45950.472306365744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45950.472306365744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45950.472306365744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45950.472306365744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45950.472306365744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45950.472306365744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45950.472306365744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45950.472306365744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45950.472306365744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45950.472306365744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45950.472306365744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45950.472306365744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45950.472306365744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45950.472306365744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45950.472306365744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45950.472306365744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45950.472306365744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45950.472306365744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45950.472306365744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45950.472306365744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45950.472306365744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45950.472306365744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45950.472306365744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45950.472306365744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45950.472306365744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45950.472306365744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45950.472306365744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45950.472306365744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45950.472306365744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45950.472306365744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45950.472306365744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45950.472306365744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45950.472306365744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45950.472306365744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45950.472306365744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45950.472306365744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45950.472306365744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45950.472306365744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45950.472306365744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45950.472306365744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45950.472306365744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45950.472306365744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45950.472306365744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45950.472306365744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45950.472306365744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45950.472306365744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45950.472306365744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45950.472306365744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45950.472306365744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45950.472306365744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45950.472306365744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45950.472306365744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45950.472306365744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45950.472306365744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45950.472306365744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45950.472306365744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45950.472306365744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45950.472306365744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45950.472306365744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45950.472306365744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45950.472306365744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45950.472306365744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45950.472306365744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45950.472306365744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45950.472306365744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45950.472306365744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45950.472306365744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45950.472306365744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45950.472306365744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45950.472306365744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45950.472306365744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45950.472306365744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45950.472306365744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45950.472306365744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45950.472306365744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45950.472306365744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45950.472306365744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45950.472306365744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45950.472306365744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45950.472306365744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45950.472306365744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45950.472306365744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45950.472306365744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45950.472306365744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45950.472306365744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45950.472306365744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45950.472306365744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45950.472306365744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45950.472306365744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45950.472306365744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45950.472306365744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45950.472306365744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45950.472306365744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45950.472306365744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45950.472306365744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45950.472306365744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45950.472306365744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45950.472306365744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45950.472306365744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45950.472306365744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45950.472306365744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45950.472306365744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45950.472306365744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45950.472306365744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45950.472306365744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45950.472306365744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45950.472306365744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45950.472306365744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45950.472306365744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45950.472306365744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45950.472306365744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45950.472306365744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45950.472306365744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45950.472306365744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45950.472306365744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45950.472306365744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45950.472306365744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45950.472306365744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45950.472306365744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45950.472306365744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45950.472306365744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45950.472306365744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45950.472306365744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45950.472306365744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45950.472306365744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45950.472306365744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45950.472306365744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45950.472306365744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45950.472306365744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45950.472306365744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45950.472306365744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45950.472306365744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45950.472306365744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45950.472306365744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45950.472306365744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45950.472306365744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45950.472306365744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45950.472306365744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45950.472306365744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45950.472306365744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45950.472306365744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45950.472306365744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45950.472306365744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45950.472306365744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45950.472306365744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45950.472306365744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45950.472306365744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45950.472306365744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45950.472306365744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45950.472306365744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45950.472306365744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45950.472306365744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45950.472306365744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45950.472306365744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45950.472306365744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45950.472306365744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45950.472306365744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45950.472306365744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45950.472306365744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45950.472306365744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45950.472306365744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45950.472306365744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45950.472306365744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45950.472306365744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45950.472306365744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45950.472306365744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45950.472306365744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45950.472306365744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45950.472306365744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45950.472306365744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45950.472306365744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45950.472306365744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45950.472306365744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45950.472306365744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45950.472306365744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45950.472306365744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45950.472306365744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45950.472306365744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45950.472306365744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45950.472306365744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45950.472306365744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45950.472306365744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45950.472306365744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45950.472306365744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45950.472306365744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45950.472306365744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45950.472306365744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45950.472306365744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45950.472306365744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45950.472306365744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45950.472306365744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45950.472306365744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45950.472306365744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45950.472306365744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45950.472306365744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45950.472306365744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45950.472306365744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45950.472306365744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45950.472306365744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45950.472306365744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45950.472306365744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45950.472306365744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45950.472306365744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45950.472306365744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45950.472306365744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45950.472306365744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45950.472306365744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45950.472306365744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45950.472306365744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45950.472306365744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45950.472306365744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45950.472306365744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45950.472306365744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45950.472306365744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45950.472306365744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45950.472306365744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45950.472306365744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45950.472306365744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45950.472306365744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45950.472306365744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45950.472306365744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45950.472306365744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45950.472306365744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45950.472306365744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45950.472306365744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45950.472306365744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45950.472306365744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45950.472306365744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45950.472306365744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45950.472306365744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45950.472306365744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45950.472306365744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45950.472306365744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45950.472306365744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45950.472306365744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45950.472306365744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45950.472306365744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45950.472306365744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45950.472306365744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45950.472306365744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45950.472306365744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45950.472306365744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45950.472306365744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45950.472306365744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45950.472306365744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45950.472306365744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45950.472306365744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45950.472306365744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45950.472306365744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45950.472306365744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45950.472306365744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45950.472306365744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45950.472306365744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45950.472306365744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45950.472306365744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45950.472306365744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45950.472306365744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45950.472306365744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45950.472306365744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45950.472306365744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45950.472306365744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45950.472306365744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45950.472306365744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45950.472306365744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45950.472306365744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45950.472306365744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45950.472306365744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45950.472306365744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45950.472306365744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45950.472306365744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45950.472306365744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45950.472306365744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45950.472306365744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45950.472306365744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45950.472306365744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45950.472306365744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45950.472306365744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45950.472306365744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45950.472306365744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45950.472306365744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45950.472306365744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45950.472306365744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45950.472306365744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45950.472306365744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45950.472306365744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45950.472306365744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45950.472306365744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45950.472306365744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45950.472306365744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45950.472306365744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45950.472306365744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45950.472306365744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45950.472306365744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45950.472306365744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45950.472306365744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45950.472306365744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45950.472306365744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45950.472306365744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45950.472306365744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45950.472306365744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45950.472306365744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45950.472306365744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45950.472306365744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45950.472306365744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45950.472306365744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45950.472306365744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45950.472306365744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45950.472306365744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45950.472306365744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45950.472306365744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45950.472306365744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45950.472306365744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45950.472306365744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45950.472306365744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45950.472306365744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45950.472306365744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45950.472306365744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45950.472306365744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45950.472306365744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45950.472306365744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45950.472306365744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45950.472306365744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45950.472306365744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45950.472306365744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45950.472306365744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45950.472306365744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45950.472306365744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45950.472306365744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45950.472306365744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45950.472306365744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45950.472306365744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45950.472306365744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45950.472306365744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45950.472306365744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45950.472306365744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45950.472306365744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45950.472306365744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45950.472306365744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45950.472306365744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45950.472306365744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45950.472306365744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45950.472306365744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45950.472306365744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45950.472306365744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45950.472306365744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45950.472306365744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45950.472306365744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45950.472306365744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45950.472306365744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45950.472306365744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45950.472306365744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45950.472306365744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45950.472306365744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45950.472306365744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45950.472306365744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45950.472306365744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45950.472306365744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45950.472306365744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45950.472306365744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45950.472306365744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45950.472306365744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45950.472306365744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45950.472306365744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45950.472306365744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45950.472306365744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45950.472306365744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45950.472306365744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45950.472306365744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45950.472306365744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45950.472306365744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45950.472306365744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45950.472306365744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45950.472306365744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45950.472306365744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45950.472306365744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45950.472306365744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45950.472306365744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45950.472306365744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45950.472306365744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45950.472306365744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45950.472306365744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45950.472306365744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45950.472306365744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45950.472306365744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45950.472306365744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45950.472306365744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45950.472306365744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45950.472306365744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45950.472306365744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45950.472306365744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45950.472306365744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45950.472306365744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45950.472306365744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45950.472306365744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45950.472306365744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45950.472306365744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45950.472306365744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45950.472306365744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45950.472306365744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45950.472306365744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45950.472306365744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45950.472306365744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45950.472306365744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45950.472306365744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45950.472306365744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45950.472306365744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45950.472306365744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45950.472306365744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45950.472306365744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45950.472306365744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45950.472306365744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45950.472306365744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45950.472306365744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45950.472306365744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45950.472306365744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45950.472306365744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45950.472306365744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45950.472306365744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45950.472306365744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45950.472306365744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45950.472306365744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45950.472306365744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45950.472306365744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45950.472306365744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45950.472306365744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45950.472306365744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45950.472306365744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45950.472306365744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45950.472306365744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45950.472306365744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45950.472306365744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45950.472306365744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45950.472306365744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45950.472306365744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45950.472306365744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45950.472306365744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45950.472306365744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45950.472306365744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45950.472306365744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45950.472306365744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45950.472306365744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45950.472306365744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45950.472306365744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45950.472306365744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45950.472306365744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45950.472306365744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45950.472306365744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45950.472306365744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45950.472306365744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45950.472306365744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45950.472306365744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45950.472306365744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45950.472306365744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45950.472306365744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45950.472306365744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45950.472306365744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45950.472306365744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45950.472306365744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45950.472306365744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45950.472306365744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45950.472306365744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45950.472306365744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45950.472306365744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45950.472306365744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45950.472306365744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45950.472306365744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45950.472306365744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45950.472306365744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45950.472306365744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45950.472306365744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45950.472306365744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45950.472306365744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45950.472306365744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45950.472306365744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45950.472306365744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45950.472306365744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45950.472306365744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45950.472306365744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45950.472306365744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45950.472306365744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45950.472306365744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45950.472306365744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45950.472306365744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45950.472306365744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45950.472306365744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45950.472306365744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45950.472306365744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45950.472306365744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45950.472306365744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45950.472306365744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45950.472306365744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45950.472306365744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45950.472306365744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45950.472306365744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45950.472306365744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45950.472306365744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45950.472306365744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45950.472306365744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45950.472306365744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45950.472306365744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45950.472306365744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45950.472306365744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45950.472306365744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45950.472306365744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45950.472306365744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45950.472306365744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45950.472306365744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45950.472306365744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45950.472306365744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45950.472306365744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45950.472306365744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45950.472306365744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45950.472306365744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45950.472306365744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45950.472306365744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45950.472306365744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45950.472306365744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45950.472306365744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45950.472306365744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45950.472306365744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45950.472306365744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45950.472306365744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45950.472306365744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45950.472306365744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45950.472306365744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45950.472306365744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45950.472306365744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45950.472306365744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45950.472306365744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45950.472306365744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45950.472306365744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45950.472306365744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45950.472306365744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45950.472306365744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45950.472306365744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45950.472306365744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45950.472306365744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45950.472306365744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45950.472306365744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45950.472306365744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45950.472306365744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45950.472306365744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45950.472306365744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45950.472306365744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45950.472306365744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45950.472306365744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45950.472306365744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45950.472306365744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45950.472306365744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45950.472306365744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45950.472306365744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45950.472306365744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45950.472306365744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45950.472306365744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45950.472306365744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45950.472306365744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45950.472306365744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45950.472306365744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45950.472306365744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45950.472306365744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45950.472306365744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45950.472306365744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45950.472306365744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45950.472306365744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45950.472306365744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45950.472306365744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45950.472306365744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45950.472306365744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45950.472306365744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45950.472306365744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45950.472306365744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45950.472306365744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45950.472306365744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45950.472306365744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45950.472306365744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45950.472306365744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45950.472306365744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45950.472306365744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45950.472306365744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45950.472306365744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45950.472306365744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45950.472306365744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45950.472306365744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45950.472306365744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45950.472306365744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45950.472306365744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45950.472306365744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45950.472306365744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45950.472306365744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45950.472306365744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45950.472306365744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45950.472306365744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45950.472306365744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45950.472306365744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45950.472306365744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45950.472306365744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45950.472306365744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45950.472306365744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45950.472306365744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45950.472306365744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45950.472306365744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45950.472306365744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45950.472306365744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45950.472306365744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45950.472306365744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45950.472306365744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45950.472306365744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45950.472306365744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45950.472306365744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45950.472306365744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45950.472306365744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45950.472306365744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45950.472306365744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45950.472306365744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45950.472306365744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45950.472306365744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45950.472306365744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45950.472306365744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45950.472306365744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45950.472306365744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45950.472306365744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45950.472306365744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45950.472306365744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45950.472306365744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45950.472306365744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45950.472306365744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45950.472306365744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45950.472306365744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45950.472306365744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45950.472306365744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45950.472306365744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45950.472306365744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45950.472306365744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45950.472306365744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45950.472306365744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45950.472306365744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45950.472306365744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45950.472306365744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45950.472306365744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45950.472306365744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45950.472306365744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45950.472306365744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45950.472306365744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45950.472306365744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45950.472306365744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45950.472306365744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45950.472306365744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45950.472306365744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45950.472306365744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45950.472306365744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45950.472306365744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45950.472306365744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45950.472306365744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45950.472306365744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45950.472306365744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45950.472306365744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45950.472306365744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45950.472306365744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45950.472306365744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45950.472306365744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45950.472306365744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45950.472306365744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45950.472306365744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45950.472306365744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45950.472306365744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45950.472306365744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45950.472306365744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45950.472306365744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45950.472306365744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45950.472306365744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45950.472306365744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45950.472306365744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45950.472306365744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45950.472306365744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45950.472306365744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45950.472306365744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45950.472306365744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45950.472306365744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45950.472306365744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45950.472306365744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45950.472306365744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45950.472306365744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45950.472306365744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45950.472306365744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45950.472306365744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45950.472306365744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45950.472306365744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45950.472306365744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45950.472306365744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45950.472306365744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45950.472306365744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45950.472306365744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45950.472306365744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45950.472306365744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45950.472306365744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45950.472306365744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45950.472306365744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45950.472306365744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45950.472306365744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45950.472306365744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45950.472306365744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45950.472306365744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45950.472306365744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45950.472306365744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45950.472306365744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45950.472306365744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45950.472306365744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45950.472306365744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45950.472306365744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45950.472306365744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45950.472306365744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45950.472306365744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45950.472306365744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45950.472306365744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45950.472306365744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45950.472306365744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45950.472306365744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45950.472306365744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45950.472306365744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45950.472306365744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45950.472306365744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45950.472306365744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45950.472306365744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45950.472306365744</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45950.472306365744</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45950.472306365744</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45950.472306365744</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45950.472306365744</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45950.472306365744</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45950.472306365744</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45950.472306365744</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45950.472306365744</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45950.472306365744</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45950.472306365744</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45950.472306365744</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45950.472306365744</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45950.472306365744</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45950.472306365744</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45950.472306365744</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45950.472306365744</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45950.472306365744</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45950.472306365744</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45950.472306365744</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1"/>
  <sheetViews>
    <sheetView workbookViewId="0">
      <selection activeCell="J13" sqref="J1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39054</v>
      </c>
      <c r="B2" s="98" t="str">
        <f>IFERROR(VLOOKUP(D2,DB!A:K,11,0),"")</f>
        <v>R4</v>
      </c>
      <c r="C2" s="99">
        <v>1</v>
      </c>
      <c r="D2" s="95" t="s">
        <v>35082</v>
      </c>
      <c r="E2" s="100" t="s">
        <v>38964</v>
      </c>
      <c r="F2" s="101">
        <v>45703.480717592596</v>
      </c>
      <c r="G2" s="102">
        <f ca="1">IFERROR(NOW()-F2,"")</f>
        <v>246.99158877314767</v>
      </c>
      <c r="H2" s="101">
        <v>45703.474768518521</v>
      </c>
      <c r="I2" s="98" t="str">
        <f>IFERROR(VLOOKUP(D2,DB!A:F,6,0),"")</f>
        <v>SCECO</v>
      </c>
      <c r="J2" s="98" t="str">
        <f>IFERROR(VLOOKUP(D2,DB!A:G,7,0),"")</f>
        <v>Dead</v>
      </c>
      <c r="K2" s="103" t="s">
        <v>39055</v>
      </c>
      <c r="L2" s="95" t="str">
        <f>IFERROR(VLOOKUP(D2,DB!A:I,9,0),"")</f>
        <v>Latis</v>
      </c>
    </row>
    <row r="3" spans="1:16" ht="15" customHeight="1">
      <c r="A3" s="121" t="s">
        <v>39056</v>
      </c>
      <c r="B3" s="121" t="str">
        <f>IFERROR(VLOOKUP(D3,DB!A:K,11,0),"")</f>
        <v>R4</v>
      </c>
      <c r="C3" s="122">
        <v>2</v>
      </c>
      <c r="D3" s="123" t="s">
        <v>23873</v>
      </c>
      <c r="E3" s="100" t="s">
        <v>38964</v>
      </c>
      <c r="F3" s="125">
        <v>45950.11383101852</v>
      </c>
      <c r="G3" s="126">
        <f ca="1">IFERROR(NOW()-F3,"")</f>
        <v>0.3584753472241573</v>
      </c>
      <c r="H3" s="125">
        <v>45950.102280092593</v>
      </c>
      <c r="I3" s="121" t="str">
        <f>IFERROR(VLOOKUP(D3,DB!A:F,6,0),"")</f>
        <v>SCECO</v>
      </c>
      <c r="J3" s="121" t="str">
        <f>IFERROR(VLOOKUP(D3,DB!A:G,7,0),"")</f>
        <v>Dead+Vandalized</v>
      </c>
      <c r="K3" s="127" t="s">
        <v>39057</v>
      </c>
      <c r="L3" s="123" t="str">
        <f>IFERROR(VLOOKUP(D3,DB!A:I,9,0),"")</f>
        <v>Latis</v>
      </c>
    </row>
    <row r="4" spans="1:16" ht="15" customHeight="1">
      <c r="A4" s="121" t="s">
        <v>39058</v>
      </c>
      <c r="B4" s="121" t="str">
        <f>IFERROR(VLOOKUP(D4,DB!A:K,11,0),"")</f>
        <v>R4</v>
      </c>
      <c r="C4" s="122">
        <v>6</v>
      </c>
      <c r="D4" s="95" t="s">
        <v>34671</v>
      </c>
      <c r="E4" s="100" t="s">
        <v>39045</v>
      </c>
      <c r="F4" s="125">
        <v>45950.361504629633</v>
      </c>
      <c r="G4" s="126">
        <f ca="1">IFERROR(NOW()-F4,"")</f>
        <v>0.11080173611117061</v>
      </c>
      <c r="H4" s="125">
        <v>45950.354641203703</v>
      </c>
      <c r="I4" s="121" t="str">
        <f>IFERROR(VLOOKUP(D4,DB!A:F,6,0),"")</f>
        <v>SCECO</v>
      </c>
      <c r="J4" s="121" t="str">
        <f>IFERROR(VLOOKUP(D4,DB!A:G,7,0),"")</f>
        <v>Vandalized+In progress</v>
      </c>
      <c r="K4" s="127" t="s">
        <v>39059</v>
      </c>
      <c r="L4" s="123" t="str">
        <f>IFERROR(VLOOKUP(D4,DB!A:I,9,0),"")</f>
        <v>Latis</v>
      </c>
    </row>
    <row r="5" spans="1:16" ht="15" customHeight="1">
      <c r="A5" s="121"/>
      <c r="B5" s="121" t="str">
        <f>IFERROR(VLOOKUP(D5,DB!A:K,11,0),"")</f>
        <v/>
      </c>
      <c r="C5" s="122"/>
      <c r="D5" s="123"/>
      <c r="E5" s="100"/>
      <c r="F5" s="125"/>
      <c r="G5" s="126">
        <f ca="1">IFERROR(NOW()-F5,"")</f>
        <v>45950.472306365744</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45950.472306365744</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45950.472306365744</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45950.472306365744</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45950.472306365744</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45950.472306365744</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45950.472306365744</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45950.472306365744</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45950.472306365744</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45950.472306365744</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45950.472306365744</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45950.472306365744</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45950.472306365744</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45950.472306365744</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45950.472306365744</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45950.472306365744</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45950.472306365744</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45950.472306365744</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45950.472306365744</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45950.472306365744</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45950.472306365744</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45950.472306365744</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45950.472306365744</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45950.472306365744</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45950.472306365744</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45950.472306365744</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45950.472306365744</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45950.472306365744</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45950.472306365744</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45950.472306365744</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45950.472306365744</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45950.472306365744</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45950.472306365744</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45950.472306365744</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45950.472306365744</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45950.472306365744</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45950.472306365744</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45950.472306365744</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45950.472306365744</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45950.472306365744</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45950.472306365744</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45950.472306365744</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45950.472306365744</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45950.472306365744</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45950.472306365744</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45950.472306365744</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45950.472306365744</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45950.472306365744</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45950.472306365744</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45950.472306365744</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45950.472306365744</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45950.472306365744</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45950.472306365744</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45950.472306365744</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45950.472306365744</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45950.472306365744</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45950.472306365744</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45950.472306365744</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45950.472306365744</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45950.472306365744</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45950.472306365744</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45950.472306365744</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45950.472306365744</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45950.472306365744</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45950.472306365744</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45950.472306365744</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45950.472306365744</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45950.472306365744</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45950.472306365744</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45950.472306365744</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45950.472306365744</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45950.472306365744</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45950.472306365744</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45950.472306365744</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45950.472306365744</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45950.472306365744</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45950.472306365744</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45950.472306365744</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45950.472306365744</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45950.472306365744</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45950.472306365744</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45950.472306365744</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45950.472306365744</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45950.472306365744</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45950.472306365744</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45950.472306365744</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45950.472306365744</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45950.472306365744</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45950.472306365744</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45950.472306365744</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45950.472306365744</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45950.472306365744</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45950.472306365744</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45950.472306365744</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45950.472306365744</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45950.472306365744</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45950.472306365744</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45950.472306365744</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45950.472306365744</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45950.472306365744</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45950.472306365744</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45950.472306365744</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45950.472306365744</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45950.472306365744</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45950.472306365744</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45950.472306365744</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45950.472306365744</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45950.472306365744</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45950.472306365744</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45950.472306365744</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45950.472306365744</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45950.472306365744</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45950.472306365744</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45950.472306365744</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45950.472306365744</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45950.472306365744</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45950.472306365744</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45950.472306365744</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45950.472306365744</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45950.472306365744</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45950.472306365744</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45950.472306365744</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45950.472306365744</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45950.472306365744</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45950.472306365744</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45950.472306365744</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45950.472306365744</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45950.472306365744</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45950.472306365744</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45950.472306365744</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45950.472306365744</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45950.472306365744</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45950.472306365744</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45950.472306365744</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45950.472306365744</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45950.472306365744</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45950.472306365744</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45950.472306365744</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45950.472306365744</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45950.472306365744</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45950.472306365744</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45950.472306365744</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45950.472306365744</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45950.472306365744</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45950.472306365744</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45950.472306365744</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45950.472306365744</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45950.472306365744</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45950.472306365744</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45950.472306365744</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45950.472306365744</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45950.472306365744</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45950.472306365744</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45950.472306365744</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45950.472306365744</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45950.472306365744</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45950.472306365744</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45950.472306365744</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45950.472306365744</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45950.472306365744</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45950.472306365744</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45950.472306365744</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45950.472306365744</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45950.472306365744</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45950.472306365744</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45950.472306365744</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45950.472306365744</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45950.472306365744</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45950.472306365744</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45950.472306365744</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45950.472306365744</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45950.472306365744</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45950.472306365744</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45950.472306365744</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45950.472306365744</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45950.472306365744</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45950.472306365744</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45950.472306365744</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45950.472306365744</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45950.472306365744</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45950.472306365744</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45950.472306365744</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45950.472306365744</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45950.472306365744</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45950.472306365744</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45950.472306365744</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45950.472306365744</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45950.472306365744</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45950.472306365744</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45950.472306365744</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45950.472306365744</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45950.472306365744</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45950.472306365744</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45950.472306365744</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45950.472306365744</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45950.472306365744</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45950.472306365744</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45950.472306365744</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45950.472306365744</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45950.472306365744</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45950.472306365744</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45950.472306365744</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45950.472306365744</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45950.472306365744</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45950.472306365744</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45950.472306365744</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45950.472306365744</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45950.472306365744</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45950.472306365744</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45950.472306365744</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45950.472306365744</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45950.472306365744</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45950.472306365744</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45950.472306365744</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45950.472306365744</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45950.472306365744</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45950.472306365744</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45950.472306365744</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45950.472306365744</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45950.472306365744</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45950.472306365744</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45950.472306365744</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45950.472306365744</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45950.472306365744</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45950.472306365744</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45950.472306365744</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45950.472306365744</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45950.472306365744</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45950.472306365744</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45950.472306365744</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45950.472306365744</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45950.472306365744</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45950.472306365744</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45950.472306365744</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45950.472306365744</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45950.472306365744</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45950.472306365744</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45950.472306365744</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45950.472306365744</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45950.472306365744</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45950.472306365744</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45950.472306365744</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45950.472306365744</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45950.472306365744</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45950.472306365744</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45950.472306365744</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45950.472306365744</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45950.472306365744</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45950.472306365744</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45950.472306365744</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45950.472306365744</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45950.472306365744</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45950.472306365744</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45950.472306365744</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45950.472306365744</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45950.472306365744</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45950.472306365744</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45950.472306365744</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45950.472306365744</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45950.472306365744</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45950.472306365744</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45950.472306365744</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45950.472306365744</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45950.472306365744</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45950.472306365744</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45950.472306365744</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45950.472306365744</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45950.472306365744</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45950.472306365744</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45950.472306365744</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45950.472306365744</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45950.472306365744</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45950.472306365744</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45950.472306365744</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45950.472306365744</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45950.472306365744</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45950.472306365744</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45950.472306365744</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45950.472306365744</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45950.472306365744</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45950.472306365744</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45950.472306365744</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45950.472306365744</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45950.472306365744</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45950.472306365744</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45950.472306365744</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45950.472306365744</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45950.472306365744</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45950.472306365744</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45950.472306365744</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45950.472306365744</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45950.472306365744</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45950.472306365744</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45950.472306365744</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45950.472306365744</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45950.472306365744</v>
      </c>
      <c r="H300" s="125"/>
      <c r="I300" s="121" t="str">
        <f>IFERROR(VLOOKUP(D300,DB!A:F,6,0),"")</f>
        <v/>
      </c>
      <c r="J300" s="121" t="str">
        <f>IFERROR(VLOOKUP(D300,DB!A:G,7,0),"")</f>
        <v/>
      </c>
      <c r="K300" s="127"/>
      <c r="L300" s="123" t="str">
        <f>IFERROR(VLOOKUP(D300,DB!A:I,9,0),"")</f>
        <v/>
      </c>
    </row>
    <row r="301" spans="1:12" ht="15" customHeight="1">
      <c r="A301" s="128"/>
      <c r="B301" s="128" t="str">
        <f>IFERROR(VLOOKUP(D301,DB!A:K,11,0),"")</f>
        <v/>
      </c>
      <c r="C301" s="129"/>
      <c r="D301" s="130"/>
      <c r="E301" s="131"/>
      <c r="F301" s="132"/>
      <c r="G301" s="133">
        <f ca="1">IFERROR(NOW()-F301,"")</f>
        <v>45950.472306365744</v>
      </c>
      <c r="H301" s="132"/>
      <c r="I301" s="128" t="str">
        <f>IFERROR(VLOOKUP(D301,DB!A:F,6,0),"")</f>
        <v/>
      </c>
      <c r="J301" s="128" t="str">
        <f>IFERROR(VLOOKUP(D301,DB!A:G,7,0),"")</f>
        <v/>
      </c>
      <c r="K301" s="134"/>
      <c r="L301" s="130" t="str">
        <f>IFERROR(VLOOKUP(D301,DB!A:I,9,0),"")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7"/>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15.39843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39060</v>
      </c>
      <c r="B2" s="37" t="str">
        <f>IFERROR(VLOOKUP(D2,DB!A:K,11,0),"")</f>
        <v>R5</v>
      </c>
      <c r="C2" s="37">
        <v>3</v>
      </c>
      <c r="D2" s="120" t="s">
        <v>36000</v>
      </c>
      <c r="E2" s="37" t="s">
        <v>38964</v>
      </c>
      <c r="F2" s="38">
        <v>45891.832060185188</v>
      </c>
      <c r="G2" s="146">
        <f ca="1">IFERROR(NOW()-F2,"")</f>
        <v>58.64024618055555</v>
      </c>
      <c r="H2" s="38">
        <v>45891.790393518517</v>
      </c>
      <c r="I2" s="37" t="str">
        <f>IFERROR(VLOOKUP(D2,DB!A:F,6,0),"")</f>
        <v>Generator-SG</v>
      </c>
      <c r="J2" s="37" t="str">
        <f>IFERROR(VLOOKUP(D2,DB!A:G,7,0),"")</f>
        <v>Vandalized</v>
      </c>
      <c r="K2" s="37" t="s">
        <v>39061</v>
      </c>
      <c r="L2" s="37" t="str">
        <f>IFERROR(VLOOKUP(D2,DB!A:I,9,0),"")</f>
        <v>Latis</v>
      </c>
      <c r="M2" s="119"/>
    </row>
    <row r="3" spans="1:13" ht="30.75">
      <c r="A3" s="37" t="s">
        <v>39062</v>
      </c>
      <c r="B3" s="37" t="str">
        <f>IFERROR(VLOOKUP(D3,DB!A:K,11,0),"")</f>
        <v>R5</v>
      </c>
      <c r="C3" s="37">
        <v>1</v>
      </c>
      <c r="D3" s="37" t="s">
        <v>31295</v>
      </c>
      <c r="E3" s="37" t="s">
        <v>39045</v>
      </c>
      <c r="F3" s="38">
        <v>45926.188877314817</v>
      </c>
      <c r="G3" s="146">
        <f t="shared" ref="G3" ca="1" si="0">IFERROR(NOW()-F3,"")</f>
        <v>24.283429050927225</v>
      </c>
      <c r="H3" s="38">
        <v>45926.158159722225</v>
      </c>
      <c r="I3" s="37" t="str">
        <f>IFERROR(VLOOKUP(D3,DB!A:F,6,0),"")</f>
        <v>SCECO</v>
      </c>
      <c r="J3" s="37" t="str">
        <f>IFERROR(VLOOKUP(D3,DB!A:G,7,0),"")</f>
        <v>Good</v>
      </c>
      <c r="K3" s="37" t="s">
        <v>39063</v>
      </c>
      <c r="L3" s="37" t="str">
        <f>IFERROR(VLOOKUP(D3,DB!A:I,9,0),"")</f>
        <v>Latis</v>
      </c>
      <c r="M3" s="119"/>
    </row>
    <row r="4" spans="1:13" ht="30.75">
      <c r="A4" s="37" t="s">
        <v>39064</v>
      </c>
      <c r="B4" s="37" t="str">
        <f>IFERROR(VLOOKUP(D4,DB!A:K,11,0),"")</f>
        <v>R5</v>
      </c>
      <c r="C4" s="37">
        <v>2</v>
      </c>
      <c r="D4" s="37" t="s">
        <v>31159</v>
      </c>
      <c r="E4" s="37" t="s">
        <v>38964</v>
      </c>
      <c r="F4" s="38">
        <v>45944.771574074075</v>
      </c>
      <c r="G4" s="39">
        <f t="shared" ref="G4" ca="1" si="1">IFERROR(NOW()-F4,"")</f>
        <v>5.7007322916688281</v>
      </c>
      <c r="H4" s="38">
        <v>45944.676192129627</v>
      </c>
      <c r="I4" s="37" t="str">
        <f>IFERROR(VLOOKUP(D4,DB!A:F,6,0),"")</f>
        <v>SCECO</v>
      </c>
      <c r="J4" s="37" t="str">
        <f>IFERROR(VLOOKUP(D4,DB!A:G,7,0),"")</f>
        <v>Dead</v>
      </c>
      <c r="K4" s="37" t="s">
        <v>39065</v>
      </c>
      <c r="L4" s="37" t="str">
        <f>IFERROR(VLOOKUP(D4,DB!A:I,9,0),"")</f>
        <v>Latis</v>
      </c>
    </row>
    <row r="5" spans="1:13" ht="30.75">
      <c r="A5" s="159" t="s">
        <v>39066</v>
      </c>
      <c r="B5" s="159" t="str">
        <f>IFERROR(VLOOKUP(D5,DB!A:K,11,0),"")</f>
        <v>R5</v>
      </c>
      <c r="C5" s="159">
        <v>1</v>
      </c>
      <c r="D5" s="159" t="s">
        <v>34747</v>
      </c>
      <c r="E5" s="159" t="s">
        <v>39045</v>
      </c>
      <c r="F5" s="160">
        <v>45948.661111111112</v>
      </c>
      <c r="G5" s="161">
        <f ca="1">IFERROR(NOW()-F5,"")</f>
        <v>1.8111952546314569</v>
      </c>
      <c r="H5" s="160">
        <v>45948.661111111112</v>
      </c>
      <c r="I5" s="159" t="str">
        <f>IFERROR(VLOOKUP(D5,DB!A:F,6,0),"")</f>
        <v>SCECO</v>
      </c>
      <c r="J5" s="159" t="str">
        <f>IFERROR(VLOOKUP(D5,DB!A:G,7,0),"")</f>
        <v>Dead</v>
      </c>
      <c r="K5" s="159" t="s">
        <v>39067</v>
      </c>
      <c r="L5" s="159" t="str">
        <f>IFERROR(VLOOKUP(D5,DB!A:I,9,0),"")</f>
        <v>Latis</v>
      </c>
    </row>
    <row r="6" spans="1:13" ht="15">
      <c r="A6" s="159" t="s">
        <v>39068</v>
      </c>
      <c r="B6" s="159" t="str">
        <f>IFERROR(VLOOKUP(D6,DB!A:K,11,0),"")</f>
        <v>R5</v>
      </c>
      <c r="C6" s="159">
        <v>2</v>
      </c>
      <c r="D6" s="159" t="s">
        <v>38172</v>
      </c>
      <c r="E6" s="159" t="s">
        <v>39069</v>
      </c>
      <c r="F6" s="160">
        <v>45950.462916666664</v>
      </c>
      <c r="G6" s="161">
        <f ca="1">IFERROR(NOW()-F6,"")</f>
        <v>9.3896990802022628E-3</v>
      </c>
      <c r="H6" s="160">
        <v>45950.443472222221</v>
      </c>
      <c r="I6" s="159" t="str">
        <f>IFERROR(VLOOKUP(D6,DB!A:F,6,0),"")</f>
        <v>SCECO</v>
      </c>
      <c r="J6" s="159" t="str">
        <f>IFERROR(VLOOKUP(D6,DB!A:G,7,0),"")</f>
        <v>Haj Removal</v>
      </c>
      <c r="K6" s="159" t="s">
        <v>39070</v>
      </c>
      <c r="L6" s="159" t="str">
        <f>IFERROR(VLOOKUP(D6,DB!A:I,9,0),"")</f>
        <v>Latis</v>
      </c>
    </row>
    <row r="7" spans="1:13" ht="15">
      <c r="A7" s="159" t="s">
        <v>39068</v>
      </c>
      <c r="B7" s="159" t="str">
        <f>IFERROR(VLOOKUP(D7,DB!A:K,11,0),"")</f>
        <v>R5</v>
      </c>
      <c r="C7" s="159">
        <v>2</v>
      </c>
      <c r="D7" s="159" t="s">
        <v>38152</v>
      </c>
      <c r="E7" s="159" t="s">
        <v>39069</v>
      </c>
      <c r="F7" s="160">
        <v>45950.462916666664</v>
      </c>
      <c r="G7" s="161">
        <f ca="1">IFERROR(NOW()-F7,"")</f>
        <v>9.3896990802022628E-3</v>
      </c>
      <c r="H7" s="160">
        <v>45950.443472222221</v>
      </c>
      <c r="I7" s="159" t="str">
        <f>IFERROR(VLOOKUP(D7,DB!A:F,6,0),"")</f>
        <v>SCECO</v>
      </c>
      <c r="J7" s="159" t="str">
        <f>IFERROR(VLOOKUP(D7,DB!A:G,7,0),"")</f>
        <v>Haj Removal</v>
      </c>
      <c r="K7" s="159" t="s">
        <v>39071</v>
      </c>
      <c r="L7" s="159" t="str">
        <f>IFERROR(VLOOKUP(D7,DB!A:I,9,0),"")</f>
        <v>Latis</v>
      </c>
    </row>
    <row r="8" spans="1:13" ht="15">
      <c r="A8" s="159" t="s">
        <v>39068</v>
      </c>
      <c r="B8" s="159" t="str">
        <f>IFERROR(VLOOKUP(D8,DB!A:K,11,0),"")</f>
        <v>R5</v>
      </c>
      <c r="C8" s="159">
        <v>2</v>
      </c>
      <c r="D8" s="159" t="s">
        <v>38240</v>
      </c>
      <c r="E8" s="159" t="s">
        <v>39069</v>
      </c>
      <c r="F8" s="160">
        <v>45950.462916666664</v>
      </c>
      <c r="G8" s="161">
        <f ca="1">IFERROR(NOW()-F8,"")</f>
        <v>9.3896990802022628E-3</v>
      </c>
      <c r="H8" s="160">
        <v>45950.443472222221</v>
      </c>
      <c r="I8" s="159" t="str">
        <f>IFERROR(VLOOKUP(D8,DB!A:F,6,0),"")</f>
        <v>SCECO</v>
      </c>
      <c r="J8" s="159" t="str">
        <f>IFERROR(VLOOKUP(D8,DB!A:G,7,0),"")</f>
        <v>Haj Removal</v>
      </c>
      <c r="K8" s="159" t="s">
        <v>39070</v>
      </c>
      <c r="L8" s="159" t="str">
        <f>IFERROR(VLOOKUP(D8,DB!A:I,9,0),"")</f>
        <v>Latis</v>
      </c>
    </row>
    <row r="9" spans="1:13" ht="15">
      <c r="A9" s="159" t="s">
        <v>39068</v>
      </c>
      <c r="B9" s="159" t="str">
        <f>IFERROR(VLOOKUP(D9,DB!A:K,11,0),"")</f>
        <v>R5</v>
      </c>
      <c r="C9" s="159">
        <v>1</v>
      </c>
      <c r="D9" s="159" t="s">
        <v>38496</v>
      </c>
      <c r="E9" s="159" t="s">
        <v>39069</v>
      </c>
      <c r="F9" s="160">
        <v>45950.462916666664</v>
      </c>
      <c r="G9" s="161">
        <f ca="1">IFERROR(NOW()-F9,"")</f>
        <v>9.3896990802022628E-3</v>
      </c>
      <c r="H9" s="160">
        <v>45950.443472222221</v>
      </c>
      <c r="I9" s="159" t="str">
        <f>IFERROR(VLOOKUP(D9,DB!A:F,6,0),"")</f>
        <v>SCECO</v>
      </c>
      <c r="J9" s="159" t="str">
        <f>IFERROR(VLOOKUP(D9,DB!A:G,7,0),"")</f>
        <v>Haj Removal</v>
      </c>
      <c r="K9" s="159"/>
      <c r="L9" s="159" t="str">
        <f>IFERROR(VLOOKUP(D9,DB!A:I,9,0),"")</f>
        <v>Latis</v>
      </c>
    </row>
    <row r="10" spans="1:13" ht="15">
      <c r="A10" s="159" t="s">
        <v>39068</v>
      </c>
      <c r="B10" s="159" t="str">
        <f>IFERROR(VLOOKUP(D10,DB!A:K,11,0),"")</f>
        <v>R5</v>
      </c>
      <c r="C10" s="159">
        <v>1</v>
      </c>
      <c r="D10" s="159" t="s">
        <v>38173</v>
      </c>
      <c r="E10" s="159" t="s">
        <v>39069</v>
      </c>
      <c r="F10" s="160">
        <v>45950.462916666664</v>
      </c>
      <c r="G10" s="161">
        <f ca="1">IFERROR(NOW()-F10,"")</f>
        <v>9.3896990802022628E-3</v>
      </c>
      <c r="H10" s="160">
        <v>45950.443472222221</v>
      </c>
      <c r="I10" s="159" t="str">
        <f>IFERROR(VLOOKUP(D10,DB!A:F,6,0),"")</f>
        <v>SCECO</v>
      </c>
      <c r="J10" s="159" t="str">
        <f>IFERROR(VLOOKUP(D10,DB!A:G,7,0),"")</f>
        <v>Haj Removal</v>
      </c>
      <c r="K10" s="159"/>
      <c r="L10" s="159" t="str">
        <f>IFERROR(VLOOKUP(D10,DB!A:I,9,0),"")</f>
        <v>Latis</v>
      </c>
    </row>
    <row r="11" spans="1:13" ht="15">
      <c r="A11" s="159" t="s">
        <v>39068</v>
      </c>
      <c r="B11" s="159" t="str">
        <f>IFERROR(VLOOKUP(D11,DB!A:K,11,0),"")</f>
        <v>R5</v>
      </c>
      <c r="C11" s="159">
        <v>1</v>
      </c>
      <c r="D11" s="159" t="s">
        <v>38112</v>
      </c>
      <c r="E11" s="159" t="s">
        <v>39069</v>
      </c>
      <c r="F11" s="160">
        <v>45950.462916666664</v>
      </c>
      <c r="G11" s="161">
        <f ca="1">IFERROR(NOW()-F11,"")</f>
        <v>9.3896990802022628E-3</v>
      </c>
      <c r="H11" s="160">
        <v>45950.443472222221</v>
      </c>
      <c r="I11" s="159" t="str">
        <f>IFERROR(VLOOKUP(D11,DB!A:F,6,0),"")</f>
        <v>SCECO</v>
      </c>
      <c r="J11" s="159" t="str">
        <f>IFERROR(VLOOKUP(D11,DB!A:G,7,0),"")</f>
        <v>Haj Removal</v>
      </c>
      <c r="K11" s="159"/>
      <c r="L11" s="159" t="str">
        <f>IFERROR(VLOOKUP(D11,DB!A:I,9,0),"")</f>
        <v>Latis</v>
      </c>
    </row>
    <row r="12" spans="1:13" ht="15">
      <c r="A12" s="159" t="s">
        <v>39068</v>
      </c>
      <c r="B12" s="159" t="str">
        <f>IFERROR(VLOOKUP(D12,DB!A:K,11,0),"")</f>
        <v>R5</v>
      </c>
      <c r="C12" s="159">
        <v>1</v>
      </c>
      <c r="D12" s="159" t="s">
        <v>38125</v>
      </c>
      <c r="E12" s="159" t="s">
        <v>39069</v>
      </c>
      <c r="F12" s="160">
        <v>45950.462916666664</v>
      </c>
      <c r="G12" s="161">
        <f ca="1">IFERROR(NOW()-F12,"")</f>
        <v>9.3896990802022628E-3</v>
      </c>
      <c r="H12" s="160">
        <v>45950.443472222221</v>
      </c>
      <c r="I12" s="159" t="str">
        <f>IFERROR(VLOOKUP(D12,DB!A:F,6,0),"")</f>
        <v>SCECO</v>
      </c>
      <c r="J12" s="159" t="str">
        <f>IFERROR(VLOOKUP(D12,DB!A:G,7,0),"")</f>
        <v>Haj Removal</v>
      </c>
      <c r="K12" s="159" t="s">
        <v>39070</v>
      </c>
      <c r="L12" s="159" t="str">
        <f>IFERROR(VLOOKUP(D12,DB!A:I,9,0),"")</f>
        <v>Latis</v>
      </c>
    </row>
    <row r="13" spans="1:13" ht="15">
      <c r="A13" s="159" t="s">
        <v>39068</v>
      </c>
      <c r="B13" s="159" t="str">
        <f>IFERROR(VLOOKUP(D13,DB!A:K,11,0),"")</f>
        <v>R5</v>
      </c>
      <c r="C13" s="159">
        <v>1</v>
      </c>
      <c r="D13" s="159" t="s">
        <v>38307</v>
      </c>
      <c r="E13" s="159" t="s">
        <v>39069</v>
      </c>
      <c r="F13" s="160">
        <v>45950.462916666664</v>
      </c>
      <c r="G13" s="161">
        <f ca="1">IFERROR(NOW()-F13,"")</f>
        <v>9.3896990802022628E-3</v>
      </c>
      <c r="H13" s="160">
        <v>45950.443472222221</v>
      </c>
      <c r="I13" s="159" t="str">
        <f>IFERROR(VLOOKUP(D13,DB!A:F,6,0),"")</f>
        <v>SCECO</v>
      </c>
      <c r="J13" s="159" t="str">
        <f>IFERROR(VLOOKUP(D13,DB!A:G,7,0),"")</f>
        <v>Haj Removal</v>
      </c>
      <c r="K13" s="159"/>
      <c r="L13" s="159" t="str">
        <f>IFERROR(VLOOKUP(D13,DB!A:I,9,0),"")</f>
        <v>Latis</v>
      </c>
    </row>
    <row r="14" spans="1:13" ht="15">
      <c r="A14" s="159"/>
      <c r="B14" s="159" t="str">
        <f>IFERROR(VLOOKUP(D14,DB!A:K,11,0),"")</f>
        <v/>
      </c>
      <c r="C14" s="159"/>
      <c r="D14" s="159"/>
      <c r="E14" s="159"/>
      <c r="F14" s="160"/>
      <c r="G14" s="161">
        <f ca="1">IFERROR(NOW()-F14,"")</f>
        <v>45950.472306365744</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45950.472306365744</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45950.472306365744</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45950.472306365744</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45950.472306365744</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45950.472306365744</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45950.472306365744</v>
      </c>
      <c r="H20" s="160"/>
      <c r="I20" s="159" t="str">
        <f>IFERROR(VLOOKUP(D20,DB!A:F,6,0),"")</f>
        <v/>
      </c>
      <c r="J20" s="159" t="str">
        <f>IFERROR(VLOOKUP(D20,DB!A:G,7,0),"")</f>
        <v/>
      </c>
      <c r="K20" s="159"/>
      <c r="L20" s="159" t="str">
        <f>IFERROR(VLOOKUP(D20,DB!A:I,9,0),"")</f>
        <v/>
      </c>
    </row>
    <row r="21" spans="1:12" ht="15">
      <c r="A21" s="159"/>
      <c r="B21" s="159" t="str">
        <f>IFERROR(VLOOKUP(D21,DB!A:K,11,0),"")</f>
        <v/>
      </c>
      <c r="C21" s="159"/>
      <c r="D21"/>
      <c r="E21" s="159"/>
      <c r="F21" s="160"/>
      <c r="G21" s="161">
        <f ca="1">IFERROR(NOW()-F21,"")</f>
        <v>45950.472306365744</v>
      </c>
      <c r="H21" s="160"/>
      <c r="I21" s="159" t="str">
        <f>IFERROR(VLOOKUP(D21,DB!A:F,6,0),"")</f>
        <v/>
      </c>
      <c r="J21" s="159" t="str">
        <f>IFERROR(VLOOKUP(D21,DB!A:G,7,0),"")</f>
        <v/>
      </c>
      <c r="K21" s="159"/>
      <c r="L21" s="159" t="str">
        <f>IFERROR(VLOOKUP(D21,DB!A:I,9,0),"")</f>
        <v/>
      </c>
    </row>
    <row r="22" spans="1:12" ht="15">
      <c r="A22" s="159"/>
      <c r="B22" s="159" t="str">
        <f>IFERROR(VLOOKUP(D22,DB!A:K,11,0),"")</f>
        <v/>
      </c>
      <c r="C22" s="159"/>
      <c r="D22" s="162"/>
      <c r="E22" s="159"/>
      <c r="F22" s="160"/>
      <c r="G22" s="161">
        <f ca="1">IFERROR(NOW()-F22,"")</f>
        <v>45950.472306365744</v>
      </c>
      <c r="H22" s="160"/>
      <c r="I22" s="159" t="str">
        <f>IFERROR(VLOOKUP(D22,DB!A:F,6,0),"")</f>
        <v/>
      </c>
      <c r="J22" s="159" t="str">
        <f>IFERROR(VLOOKUP(D22,DB!A:G,7,0),"")</f>
        <v/>
      </c>
      <c r="K22" s="159"/>
      <c r="L22" s="159" t="str">
        <f>IFERROR(VLOOKUP(D22,DB!A:I,9,0),"")</f>
        <v/>
      </c>
    </row>
    <row r="23" spans="1:12" ht="15">
      <c r="A23" s="159"/>
      <c r="B23" s="159" t="str">
        <f>IFERROR(VLOOKUP(D23,DB!A:K,11,0),"")</f>
        <v/>
      </c>
      <c r="C23" s="159"/>
      <c r="D23"/>
      <c r="E23" s="159"/>
      <c r="F23" s="160"/>
      <c r="G23" s="161">
        <f ca="1">IFERROR(NOW()-F23,"")</f>
        <v>45950.472306365744</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45950.472306365744</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45950.472306365744</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45950.472306365744</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45950.472306365744</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45950.472306365744</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45950.472306365744</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45950.472306365744</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45950.472306365744</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45950.472306365744</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45950.472306365744</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45950.472306365744</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45950.472306365744</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45950.472306365744</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45950.472306365744</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45950.472306365744</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45950.472306365744</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45950.472306365744</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45950.472306365744</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45950.472306365744</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45950.472306365744</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45950.472306365744</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45950.472306365744</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45950.472306365744</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45950.472306365744</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45950.472306365744</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45950.472306365744</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45950.472306365744</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45950.472306365744</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45950.472306365744</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45950.472306365744</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45950.472306365744</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45950.472306365744</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45950.472306365744</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45950.472306365744</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45950.472306365744</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45950.472306365744</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45950.472306365744</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45950.472306365744</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45950.472306365744</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45950.472306365744</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45950.472306365744</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45950.472306365744</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45950.472306365744</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45950.472306365744</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45950.472306365744</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45950.472306365744</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45950.472306365744</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45950.472306365744</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45950.472306365744</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45950.472306365744</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45950.472306365744</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45950.472306365744</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45950.472306365744</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45950.472306365744</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45950.472306365744</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45950.472306365744</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45950.472306365744</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45950.472306365744</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45950.472306365744</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45950.472306365744</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45950.472306365744</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45950.472306365744</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45950.472306365744</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45950.472306365744</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45950.472306365744</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45950.472306365744</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45950.472306365744</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45950.472306365744</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45950.472306365744</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45950.472306365744</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45950.472306365744</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45950.472306365744</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45950.472306365744</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45950.472306365744</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45950.472306365744</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45950.472306365744</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45950.472306365744</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45950.472306365744</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45950.472306365744</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45950.472306365744</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45950.472306365744</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45950.472306365744</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45950.472306365744</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45950.472306365744</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45950.472306365744</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45950.472306365744</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45950.472306365744</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45950.472306365744</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45950.472306365744</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45950.472306365744</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45950.472306365744</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45950.472306365744</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45950.472306365744</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45950.472306365744</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45950.472306365744</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45950.472306365744</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45950.472306365744</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45950.472306365744</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45950.472306365744</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45950.472306365744</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45950.472306365744</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45950.472306365744</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45950.472306365744</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45950.472306365744</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45950.472306365744</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45950.472306365744</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45950.472306365744</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45950.472306365744</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45950.472306365744</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45950.472306365744</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45950.472306365744</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45950.472306365744</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45950.472306365744</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45950.472306365744</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45950.472306365744</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45950.472306365744</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45950.472306365744</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45950.472306365744</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45950.472306365744</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45950.472306365744</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45950.472306365744</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45950.472306365744</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45950.472306365744</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45950.472306365744</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45950.472306365744</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45950.472306365744</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45950.472306365744</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45950.472306365744</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45950.472306365744</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45950.472306365744</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45950.472306365744</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45950.472306365744</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45950.472306365744</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45950.472306365744</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45950.472306365744</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45950.472306365744</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45950.472306365744</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45950.472306365744</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45950.472306365744</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45950.472306365744</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45950.472306365744</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45950.472306365744</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45950.472306365744</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45950.472306365744</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45950.472306365744</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45950.472306365744</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45950.472306365744</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45950.472306365744</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45950.472306365744</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45950.472306365744</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45950.472306365744</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45950.472306365744</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45950.472306365744</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45950.472306365744</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45950.472306365744</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45950.472306365744</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45950.472306365744</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45950.472306365744</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45950.472306365744</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45950.472306365744</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45950.472306365744</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45950.472306365744</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45950.472306365744</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45950.472306365744</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45950.472306365744</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45950.472306365744</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45950.472306365744</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45950.472306365744</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45950.472306365744</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45950.472306365744</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45950.472306365744</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45950.472306365744</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45950.472306365744</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45950.472306365744</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45950.472306365744</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45950.472306365744</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45950.472306365744</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45950.472306365744</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45950.472306365744</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45950.472306365744</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45950.472306365744</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45950.472306365744</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45950.472306365744</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45950.472306365744</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45950.472306365744</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45950.472306365744</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45950.472306365744</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45950.472306365744</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45950.472306365744</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45950.472306365744</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45950.472306365744</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45950.472306365744</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45950.472306365744</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45950.472306365744</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45950.472306365744</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45950.472306365744</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45950.472306365744</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45950.472306365744</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45950.472306365744</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45950.472306365744</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45950.472306365744</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45950.472306365744</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45950.472306365744</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45950.472306365744</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45950.472306365744</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45950.472306365744</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45950.472306365744</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45950.472306365744</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45950.472306365744</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45950.472306365744</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45950.472306365744</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45950.472306365744</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45950.472306365744</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45950.472306365744</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45950.472306365744</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45950.472306365744</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45950.472306365744</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45950.472306365744</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45950.472306365744</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45950.472306365744</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45950.472306365744</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45950.472306365744</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45950.472306365744</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45950.472306365744</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45950.472306365744</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45950.472306365744</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45950.472306365744</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45950.472306365744</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45950.472306365744</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45950.472306365744</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45950.472306365744</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45950.472306365744</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45950.472306365744</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45950.472306365744</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45950.472306365744</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45950.472306365744</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45950.472306365744</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45950.472306365744</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45950.472306365744</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45950.472306365744</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45950.472306365744</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45950.472306365744</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45950.472306365744</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45950.472306365744</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45950.472306365744</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45950.472306365744</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45950.472306365744</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45950.472306365744</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45950.472306365744</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45950.472306365744</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45950.472306365744</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45950.472306365744</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45950.472306365744</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45950.472306365744</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45950.472306365744</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45950.472306365744</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45950.472306365744</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45950.472306365744</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45950.472306365744</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45950.472306365744</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45950.472306365744</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45950.472306365744</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45950.472306365744</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45950.472306365744</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45950.472306365744</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45950.472306365744</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45950.472306365744</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45950.472306365744</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45950.472306365744</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45950.472306365744</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45950.472306365744</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45950.472306365744</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45950.472306365744</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45950.472306365744</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45950.472306365744</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45950.472306365744</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45950.472306365744</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45950.472306365744</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45950.472306365744</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45950.472306365744</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45950.472306365744</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45950.472306365744</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45950.472306365744</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45950.472306365744</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45950.472306365744</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45950.472306365744</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45950.472306365744</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45950.472306365744</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45950.472306365744</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45950.472306365744</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45950.472306365744</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45950.472306365744</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45950.472306365744</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45950.472306365744</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45950.472306365744</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45950.472306365744</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45950.472306365744</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45950.472306365744</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45950.472306365744</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45950.472306365744</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45950.472306365744</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45950.472306365744</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45950.472306365744</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45950.472306365744</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45950.472306365744</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45950.472306365744</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45950.472306365744</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45950.472306365744</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45950.472306365744</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45950.472306365744</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45950.472306365744</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45950.472306365744</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45950.472306365744</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45950.472306365744</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45950.472306365744</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45950.472306365744</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45950.472306365744</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45950.472306365744</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45950.472306365744</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45950.472306365744</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45950.472306365744</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45950.472306365744</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45950.472306365744</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45950.472306365744</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45950.472306365744</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45950.472306365744</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45950.472306365744</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45950.472306365744</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45950.472306365744</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45950.472306365744</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45950.472306365744</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45950.472306365744</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45950.472306365744</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45950.472306365744</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45950.472306365744</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45950.472306365744</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45950.472306365744</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45950.472306365744</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45950.472306365744</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45950.472306365744</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45950.472306365744</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45950.472306365744</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45950.472306365744</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45950.472306365744</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45950.472306365744</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45950.472306365744</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45950.472306365744</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45950.472306365744</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45950.472306365744</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45950.472306365744</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45950.472306365744</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45950.472306365744</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45950.472306365744</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45950.472306365744</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45950.472306365744</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45950.472306365744</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45950.472306365744</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45950.472306365744</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45950.472306365744</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45950.472306365744</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45950.472306365744</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45950.472306365744</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45950.472306365744</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45950.472306365744</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45950.472306365744</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45950.472306365744</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45950.472306365744</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45950.472306365744</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45950.472306365744</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45950.472306365744</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45950.472306365744</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45950.472306365744</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45950.472306365744</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45950.472306365744</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45950.472306365744</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45950.472306365744</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45950.472306365744</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45950.472306365744</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45950.472306365744</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45950.472306365744</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45950.472306365744</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45950.472306365744</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45950.472306365744</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45950.472306365744</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45950.472306365744</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45950.472306365744</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45950.472306365744</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45950.472306365744</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45950.472306365744</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45950.472306365744</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45950.472306365744</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45950.472306365744</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45950.472306365744</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45950.472306365744</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45950.472306365744</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45950.472306365744</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45950.472306365744</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45950.472306365744</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45950.472306365744</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45950.472306365744</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45950.472306365744</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45950.472306365744</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45950.472306365744</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45950.472306365744</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45950.472306365744</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45950.472306365744</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45950.472306365744</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45950.472306365744</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45950.472306365744</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45950.472306365744</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45950.472306365744</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45950.472306365744</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45950.472306365744</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45950.472306365744</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45950.472306365744</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45950.472306365744</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45950.472306365744</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45950.472306365744</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45950.472306365744</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45950.472306365744</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45950.472306365744</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45950.472306365744</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45950.472306365744</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45950.472306365744</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45950.472306365744</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45950.472306365744</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45950.472306365744</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45950.472306365744</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45950.472306365744</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45950.472306365744</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45950.472306365744</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45950.472306365744</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45950.472306365744</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45950.472306365744</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45950.472306365744</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45950.472306365744</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45950.472306365744</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45950.472306365744</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45950.472306365744</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45950.472306365744</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45950.472306365744</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45950.472306365744</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45950.472306365744</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45950.472306365744</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45950.472306365744</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45950.472306365744</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45950.472306365744</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45950.472306365744</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45950.472306365744</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45950.472306365744</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45950.472306365744</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45950.472306365744</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45950.472306365744</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45950.472306365744</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45950.472306365744</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45950.472306365744</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45950.472306365744</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45950.472306365744</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45950.472306365744</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45950.472306365744</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45950.472306365744</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45950.472306365744</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45950.472306365744</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45950.472306365744</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45950.472306365744</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45950.472306365744</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45950.472306365744</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45950.472306365744</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45950.472306365744</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45950.472306365744</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45950.472306365744</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45950.472306365744</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45950.472306365744</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45950.472306365744</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45950.472306365744</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45950.472306365744</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45950.472306365744</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45950.472306365744</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45950.472306365744</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45950.472306365744</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45950.472306365744</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45950.472306365744</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45950.472306365744</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45950.472306365744</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45950.472306365744</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45950.472306365744</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45950.472306365744</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45950.472306365744</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45950.472306365744</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45950.472306365744</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45950.472306365744</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45950.472306365744</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45950.472306365744</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45950.472306365744</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45950.472306365744</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45950.472306365744</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45950.472306365744</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45950.472306365744</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45950.472306365744</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45950.472306365744</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45950.472306365744</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45950.472306365744</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45950.472306365744</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45950.472306365744</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45950.472306365744</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45950.472306365744</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45950.472306365744</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45950.472306365744</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45950.472306365744</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45950.472306365744</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45950.472306365744</v>
      </c>
      <c r="H534" s="160"/>
      <c r="I534" s="159" t="str">
        <f>IFERROR(VLOOKUP(D534,DB!A:F,6,0),"")</f>
        <v/>
      </c>
      <c r="J534" s="159" t="str">
        <f>IFERROR(VLOOKUP(D534,DB!A:G,7,0),"")</f>
        <v/>
      </c>
      <c r="K534" s="159"/>
      <c r="L534" s="159" t="str">
        <f>IFERROR(VLOOKUP(D534,DB!A:I,9,0),"")</f>
        <v/>
      </c>
    </row>
    <row r="535" spans="1:12" ht="15">
      <c r="A535" s="159"/>
      <c r="B535" s="159" t="str">
        <f>IFERROR(VLOOKUP(D535,DB!A:K,11,0),"")</f>
        <v/>
      </c>
      <c r="C535" s="159"/>
      <c r="D535" s="159"/>
      <c r="E535" s="159"/>
      <c r="F535" s="160"/>
      <c r="G535" s="161">
        <f ca="1">IFERROR(NOW()-F535,"")</f>
        <v>45950.472306365744</v>
      </c>
      <c r="H535" s="160"/>
      <c r="I535" s="159" t="str">
        <f>IFERROR(VLOOKUP(D535,DB!A:F,6,0),"")</f>
        <v/>
      </c>
      <c r="J535" s="159" t="str">
        <f>IFERROR(VLOOKUP(D535,DB!A:G,7,0),"")</f>
        <v/>
      </c>
      <c r="K535" s="159"/>
      <c r="L535" s="159" t="str">
        <f>IFERROR(VLOOKUP(D535,DB!A:I,9,0),"")</f>
        <v/>
      </c>
    </row>
    <row r="536" spans="1:12" ht="15">
      <c r="A536" s="159"/>
      <c r="B536" s="159" t="str">
        <f>IFERROR(VLOOKUP(D536,DB!A:K,11,0),"")</f>
        <v/>
      </c>
      <c r="C536" s="159"/>
      <c r="D536" s="159"/>
      <c r="E536" s="159"/>
      <c r="F536" s="160"/>
      <c r="G536" s="161">
        <f ca="1">IFERROR(NOW()-F536,"")</f>
        <v>45950.472306365744</v>
      </c>
      <c r="H536" s="160"/>
      <c r="I536" s="159" t="str">
        <f>IFERROR(VLOOKUP(D536,DB!A:F,6,0),"")</f>
        <v/>
      </c>
      <c r="J536" s="159" t="str">
        <f>IFERROR(VLOOKUP(D536,DB!A:G,7,0),"")</f>
        <v/>
      </c>
      <c r="K536" s="159"/>
      <c r="L536" s="159" t="str">
        <f>IFERROR(VLOOKUP(D536,DB!A:I,9,0),"")</f>
        <v/>
      </c>
    </row>
    <row r="537" spans="1:12" ht="15">
      <c r="A537" s="159"/>
      <c r="B537" s="159" t="str">
        <f>IFERROR(VLOOKUP(D537,DB!A:K,11,0),"")</f>
        <v/>
      </c>
      <c r="C537" s="159"/>
      <c r="D537" s="159"/>
      <c r="E537" s="159"/>
      <c r="F537" s="160"/>
      <c r="G537" s="161">
        <f ca="1">IFERROR(NOW()-F537,"")</f>
        <v>45950.472306365744</v>
      </c>
      <c r="H537" s="160"/>
      <c r="I537" s="159" t="str">
        <f>IFERROR(VLOOKUP(D537,DB!A:F,6,0),"")</f>
        <v/>
      </c>
      <c r="J537" s="159" t="str">
        <f>IFERROR(VLOOKUP(D537,DB!A:G,7,0),"")</f>
        <v/>
      </c>
      <c r="K537" s="159"/>
      <c r="L537" s="159" t="str">
        <f>IFERROR(VLOOKUP(D537,DB!A:I,9,0),"")</f>
        <v/>
      </c>
    </row>
    <row r="538" spans="1:12" ht="15">
      <c r="A538" s="159"/>
      <c r="B538" s="159" t="str">
        <f>IFERROR(VLOOKUP(D538,DB!A:K,11,0),"")</f>
        <v/>
      </c>
      <c r="C538" s="159"/>
      <c r="D538" s="159"/>
      <c r="E538" s="159"/>
      <c r="F538" s="160"/>
      <c r="G538" s="161">
        <f ca="1">IFERROR(NOW()-F538,"")</f>
        <v>45950.472306365744</v>
      </c>
      <c r="H538" s="160"/>
      <c r="I538" s="159" t="str">
        <f>IFERROR(VLOOKUP(D538,DB!A:F,6,0),"")</f>
        <v/>
      </c>
      <c r="J538" s="159" t="str">
        <f>IFERROR(VLOOKUP(D538,DB!A:G,7,0),"")</f>
        <v/>
      </c>
      <c r="K538" s="159"/>
      <c r="L538" s="159" t="str">
        <f>IFERROR(VLOOKUP(D538,DB!A:I,9,0),"")</f>
        <v/>
      </c>
    </row>
    <row r="539" spans="1:12" ht="15">
      <c r="A539" s="159"/>
      <c r="B539" s="159" t="str">
        <f>IFERROR(VLOOKUP(D539,DB!A:K,11,0),"")</f>
        <v/>
      </c>
      <c r="C539" s="159"/>
      <c r="D539" s="159"/>
      <c r="E539" s="159"/>
      <c r="F539" s="160"/>
      <c r="G539" s="161">
        <f ca="1">IFERROR(NOW()-F539,"")</f>
        <v>45950.472306365744</v>
      </c>
      <c r="H539" s="160"/>
      <c r="I539" s="159" t="str">
        <f>IFERROR(VLOOKUP(D539,DB!A:F,6,0),"")</f>
        <v/>
      </c>
      <c r="J539" s="159" t="str">
        <f>IFERROR(VLOOKUP(D539,DB!A:G,7,0),"")</f>
        <v/>
      </c>
      <c r="K539" s="159"/>
      <c r="L539" s="159" t="str">
        <f>IFERROR(VLOOKUP(D539,DB!A:I,9,0),"")</f>
        <v/>
      </c>
    </row>
    <row r="540" spans="1:12" ht="15">
      <c r="A540" s="159"/>
      <c r="B540" s="159" t="str">
        <f>IFERROR(VLOOKUP(D540,DB!A:K,11,0),"")</f>
        <v/>
      </c>
      <c r="C540" s="159"/>
      <c r="D540" s="159"/>
      <c r="E540" s="159"/>
      <c r="F540" s="160"/>
      <c r="G540" s="161">
        <f ca="1">IFERROR(NOW()-F540,"")</f>
        <v>45950.472306365744</v>
      </c>
      <c r="H540" s="160"/>
      <c r="I540" s="159" t="str">
        <f>IFERROR(VLOOKUP(D540,DB!A:F,6,0),"")</f>
        <v/>
      </c>
      <c r="J540" s="159" t="str">
        <f>IFERROR(VLOOKUP(D540,DB!A:G,7,0),"")</f>
        <v/>
      </c>
      <c r="K540" s="159"/>
      <c r="L540" s="159" t="str">
        <f>IFERROR(VLOOKUP(D540,DB!A:I,9,0),"")</f>
        <v/>
      </c>
    </row>
    <row r="541" spans="1:12" ht="15">
      <c r="A541" s="159"/>
      <c r="B541" s="159" t="str">
        <f>IFERROR(VLOOKUP(D541,DB!A:K,11,0),"")</f>
        <v/>
      </c>
      <c r="C541" s="159"/>
      <c r="D541" s="159"/>
      <c r="E541" s="159"/>
      <c r="F541" s="160"/>
      <c r="G541" s="161">
        <f ca="1">IFERROR(NOW()-F541,"")</f>
        <v>45950.472306365744</v>
      </c>
      <c r="H541" s="160"/>
      <c r="I541" s="159" t="str">
        <f>IFERROR(VLOOKUP(D541,DB!A:F,6,0),"")</f>
        <v/>
      </c>
      <c r="J541" s="159" t="str">
        <f>IFERROR(VLOOKUP(D541,DB!A:G,7,0),"")</f>
        <v/>
      </c>
      <c r="K541" s="159"/>
      <c r="L541" s="159" t="str">
        <f>IFERROR(VLOOKUP(D541,DB!A:I,9,0),"")</f>
        <v/>
      </c>
    </row>
    <row r="542" spans="1:12" ht="15">
      <c r="A542" s="159"/>
      <c r="B542" s="159" t="str">
        <f>IFERROR(VLOOKUP(D542,DB!A:K,11,0),"")</f>
        <v/>
      </c>
      <c r="C542" s="159"/>
      <c r="D542" s="159"/>
      <c r="E542" s="159"/>
      <c r="F542" s="160"/>
      <c r="G542" s="161">
        <f ca="1">IFERROR(NOW()-F542,"")</f>
        <v>45950.472306365744</v>
      </c>
      <c r="H542" s="160"/>
      <c r="I542" s="159" t="str">
        <f>IFERROR(VLOOKUP(D542,DB!A:F,6,0),"")</f>
        <v/>
      </c>
      <c r="J542" s="159" t="str">
        <f>IFERROR(VLOOKUP(D542,DB!A:G,7,0),"")</f>
        <v/>
      </c>
      <c r="K542" s="159"/>
      <c r="L542" s="159" t="str">
        <f>IFERROR(VLOOKUP(D542,DB!A:I,9,0),"")</f>
        <v/>
      </c>
    </row>
    <row r="543" spans="1:12" ht="15">
      <c r="A543" s="159"/>
      <c r="B543" s="159" t="str">
        <f>IFERROR(VLOOKUP(D543,DB!A:K,11,0),"")</f>
        <v/>
      </c>
      <c r="C543" s="159"/>
      <c r="D543" s="159"/>
      <c r="E543" s="159"/>
      <c r="F543" s="160"/>
      <c r="G543" s="161">
        <f ca="1">IFERROR(NOW()-F543,"")</f>
        <v>45950.472306365744</v>
      </c>
      <c r="H543" s="160"/>
      <c r="I543" s="159" t="str">
        <f>IFERROR(VLOOKUP(D543,DB!A:F,6,0),"")</f>
        <v/>
      </c>
      <c r="J543" s="159" t="str">
        <f>IFERROR(VLOOKUP(D543,DB!A:G,7,0),"")</f>
        <v/>
      </c>
      <c r="K543" s="159"/>
      <c r="L543" s="159" t="str">
        <f>IFERROR(VLOOKUP(D543,DB!A:I,9,0),"")</f>
        <v/>
      </c>
    </row>
    <row r="544" spans="1:12" ht="15">
      <c r="A544" s="159"/>
      <c r="B544" s="159" t="str">
        <f>IFERROR(VLOOKUP(D544,DB!A:K,11,0),"")</f>
        <v/>
      </c>
      <c r="C544" s="159"/>
      <c r="D544" s="159"/>
      <c r="E544" s="159"/>
      <c r="F544" s="160"/>
      <c r="G544" s="161">
        <f ca="1">IFERROR(NOW()-F544,"")</f>
        <v>45950.472306365744</v>
      </c>
      <c r="H544" s="160"/>
      <c r="I544" s="159" t="str">
        <f>IFERROR(VLOOKUP(D544,DB!A:F,6,0),"")</f>
        <v/>
      </c>
      <c r="J544" s="159" t="str">
        <f>IFERROR(VLOOKUP(D544,DB!A:G,7,0),"")</f>
        <v/>
      </c>
      <c r="K544" s="159"/>
      <c r="L544" s="159" t="str">
        <f>IFERROR(VLOOKUP(D544,DB!A:I,9,0),"")</f>
        <v/>
      </c>
    </row>
    <row r="545" spans="1:12" ht="15">
      <c r="A545" s="159"/>
      <c r="B545" s="159" t="str">
        <f>IFERROR(VLOOKUP(D545,DB!A:K,11,0),"")</f>
        <v/>
      </c>
      <c r="C545" s="159"/>
      <c r="D545" s="159"/>
      <c r="E545" s="159"/>
      <c r="F545" s="160"/>
      <c r="G545" s="161">
        <f ca="1">IFERROR(NOW()-F545,"")</f>
        <v>45950.472306365744</v>
      </c>
      <c r="H545" s="160"/>
      <c r="I545" s="159" t="str">
        <f>IFERROR(VLOOKUP(D545,DB!A:F,6,0),"")</f>
        <v/>
      </c>
      <c r="J545" s="159" t="str">
        <f>IFERROR(VLOOKUP(D545,DB!A:G,7,0),"")</f>
        <v/>
      </c>
      <c r="K545" s="159"/>
      <c r="L545" s="159" t="str">
        <f>IFERROR(VLOOKUP(D545,DB!A:I,9,0),"")</f>
        <v/>
      </c>
    </row>
    <row r="546" spans="1:12" ht="15"/>
    <row r="547" spans="1:12" ht="15"/>
    <row r="548" spans="1:12" ht="15"/>
    <row r="549" spans="1:12" ht="15"/>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5" ht="15"/>
    <row r="656" ht="15"/>
    <row r="658" ht="15"/>
    <row r="659" ht="15"/>
    <row r="660" ht="15"/>
    <row r="661" ht="15"/>
    <row r="663" ht="15"/>
    <row r="664" ht="15"/>
    <row r="671" ht="15"/>
    <row r="672" ht="15"/>
    <row r="673" ht="15"/>
    <row r="674" ht="15"/>
    <row r="675" ht="15"/>
    <row r="676" ht="15"/>
    <row r="679" ht="15"/>
    <row r="680" ht="15"/>
    <row r="681" ht="15"/>
    <row r="682" ht="15"/>
    <row r="683" ht="15"/>
    <row r="684" ht="15"/>
    <row r="685" ht="15"/>
    <row r="686" ht="15"/>
    <row r="687" ht="15"/>
    <row r="688" ht="15"/>
    <row r="689" ht="15"/>
    <row r="690"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6" ht="15"/>
    <row r="747" ht="15"/>
    <row r="784" ht="15"/>
    <row r="785" ht="15"/>
    <row r="786" ht="15"/>
    <row r="787" ht="15"/>
    <row r="788" ht="15"/>
    <row r="789" ht="15"/>
    <row r="790" ht="15"/>
    <row r="791" ht="15"/>
    <row r="792" ht="15"/>
    <row r="793"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4" ht="15"/>
    <row r="875" ht="15"/>
    <row r="876" ht="15"/>
    <row r="878" ht="15"/>
    <row r="879"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2" ht="15"/>
    <row r="913" ht="15"/>
    <row r="1083" ht="15"/>
    <row r="1084" ht="15"/>
    <row r="1085" ht="15"/>
    <row r="1086" ht="15"/>
    <row r="1087" ht="15"/>
    <row r="1088" ht="15"/>
    <row r="1094" ht="15"/>
    <row r="1095" ht="15"/>
    <row r="1096" ht="15"/>
    <row r="1097" ht="15"/>
    <row r="1098" ht="15"/>
    <row r="1099" ht="15"/>
    <row r="1100"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1" ht="15"/>
    <row r="1152" ht="15"/>
    <row r="1158" ht="15"/>
    <row r="1159" ht="15"/>
    <row r="1161" ht="15"/>
    <row r="1162" ht="15"/>
    <row r="1163" ht="15"/>
    <row r="1164" ht="15"/>
    <row r="1165" ht="15"/>
    <row r="1166" ht="15"/>
    <row r="1167" ht="15"/>
    <row r="1169" ht="15"/>
    <row r="1170" ht="15"/>
    <row r="1171"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6" ht="15"/>
    <row r="1217" ht="15"/>
    <row r="1218" ht="15"/>
    <row r="1219"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40" ht="15"/>
    <row r="1241" ht="15"/>
    <row r="1242" ht="15"/>
    <row r="1243" ht="15"/>
    <row r="1244" ht="15"/>
    <row r="1245" ht="15"/>
    <row r="1246" ht="15"/>
    <row r="1247" ht="15"/>
    <row r="1248" ht="15"/>
    <row r="1249" ht="15"/>
    <row r="1250" ht="15"/>
    <row r="1251" ht="15"/>
    <row r="1252" ht="15"/>
    <row r="1253" ht="15"/>
    <row r="1255" ht="15"/>
    <row r="1256" ht="15"/>
    <row r="1257" ht="15"/>
    <row r="1258" ht="15"/>
    <row r="1259" ht="15"/>
    <row r="1260" ht="15"/>
    <row r="1261" ht="15"/>
    <row r="1262" ht="15"/>
    <row r="1263" ht="15"/>
    <row r="1264" ht="15"/>
    <row r="1265" ht="15"/>
    <row r="1266" ht="15"/>
    <row r="1269" ht="15"/>
    <row r="1270" ht="15"/>
    <row r="1271" ht="15"/>
    <row r="1272" ht="15"/>
    <row r="1273" ht="15"/>
    <row r="1274" ht="15"/>
    <row r="1275" ht="15"/>
    <row r="1277" ht="15"/>
    <row r="1278" ht="15"/>
    <row r="1279" ht="15"/>
    <row r="1280" ht="15"/>
    <row r="1281" ht="15"/>
    <row r="1282" ht="15"/>
    <row r="1283" ht="15"/>
    <row r="1284" ht="15"/>
    <row r="1285" ht="15"/>
    <row r="1286" ht="15"/>
    <row r="1287" ht="15"/>
    <row r="1289" ht="15"/>
    <row r="1290" ht="15"/>
    <row r="1291" ht="15"/>
    <row r="1292" ht="15"/>
    <row r="1293" ht="15"/>
    <row r="1294" ht="15"/>
    <row r="1295" ht="15"/>
    <row r="1296" ht="15"/>
    <row r="1297" ht="15"/>
    <row r="1298" ht="15"/>
    <row r="1306" ht="15"/>
    <row r="1307" ht="15"/>
    <row r="1310" ht="15"/>
    <row r="1311" ht="15"/>
    <row r="1312" ht="15"/>
    <row r="1313" ht="15"/>
    <row r="1314" ht="15"/>
    <row r="1315" ht="15"/>
    <row r="1316" ht="15"/>
    <row r="1317" ht="15"/>
    <row r="1320" ht="15"/>
    <row r="1321" ht="15"/>
    <row r="1322" ht="15"/>
    <row r="1323" ht="15"/>
    <row r="1324" ht="15"/>
    <row r="1325" ht="15"/>
    <row r="1326" ht="15"/>
    <row r="1327" ht="15"/>
    <row r="1328" ht="15"/>
    <row r="1329" ht="15"/>
    <row r="1330" ht="15"/>
    <row r="1331" ht="15"/>
    <row r="1333" ht="15"/>
    <row r="1334" ht="15"/>
    <row r="1335" ht="15"/>
    <row r="1338" ht="15"/>
    <row r="1340" ht="15"/>
    <row r="1342" ht="15"/>
    <row r="1345" ht="15"/>
    <row r="1346" ht="15"/>
    <row r="1347" ht="15"/>
  </sheetData>
  <dataValidations count="2">
    <dataValidation allowBlank="1" showInputMessage="1" showErrorMessage="1" sqref="E1" xr:uid="{920C6338-E771-4DAE-8C89-92A9093EA4DE}"/>
    <dataValidation type="list" allowBlank="1" showInputMessage="1" showErrorMessage="1" sqref="E2:E54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2"/>
  <sheetViews>
    <sheetView workbookViewId="0">
      <selection activeCell="K3" sqref="K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39072</v>
      </c>
      <c r="B2" s="105" t="str">
        <f>IFERROR(VLOOKUP(D2,DB!A:K,11,0),"")</f>
        <v>R6</v>
      </c>
      <c r="C2" s="107">
        <v>2</v>
      </c>
      <c r="D2" s="105" t="s">
        <v>38946</v>
      </c>
      <c r="E2" s="108" t="s">
        <v>38964</v>
      </c>
      <c r="F2" s="109">
        <v>45950.453055555554</v>
      </c>
      <c r="G2" s="78">
        <f ca="1">IFERROR(NOW()-F2,"-")</f>
        <v>1.9250810189987533E-2</v>
      </c>
      <c r="H2" s="109">
        <v>45950.420312499999</v>
      </c>
      <c r="I2" s="105" t="str">
        <f>IFERROR(VLOOKUP(D2,DB!A:F,6,0),"")</f>
        <v>Generator-SG</v>
      </c>
      <c r="J2" s="104" t="str">
        <f>IFERROR(VLOOKUP(D2,DB!A:G,7,0),"")</f>
        <v>Vandalized</v>
      </c>
      <c r="K2" s="110" t="s">
        <v>39073</v>
      </c>
      <c r="L2" s="111" t="str">
        <f>IFERROR(VLOOKUP(D2,DB!A:I,9,0),"")</f>
        <v>Latis</v>
      </c>
    </row>
    <row r="3" spans="1:16383" ht="31.5" customHeight="1">
      <c r="A3" s="106"/>
      <c r="B3" s="105" t="str">
        <f>IFERROR(VLOOKUP(D3,DB!A:K,11,0),"")</f>
        <v/>
      </c>
      <c r="C3" s="107"/>
      <c r="D3" s="105"/>
      <c r="E3" s="108"/>
      <c r="F3" s="109"/>
      <c r="G3" s="78">
        <f ca="1">IFERROR(NOW()-F3,"-")</f>
        <v>45950.472306365744</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45950.472306365744</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45950.472306365744</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45950.472306365744</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45950.472306365744</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45950.472306365744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45950.472306365744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45950.472306365744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45950.472306365744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45950.472306365744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45950.472306365744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45950.472306365744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45950.472306365744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45950.472306365744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45950.472306365744</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45950.472306365744</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45950.472306365744</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45950.472306365744</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45950.472306365744</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45950.472306365744</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45950.472306365744</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45950.472306365744</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45950.472306365744</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45950.472306365744</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45950.472306365744</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45950.472306365744</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45950.472306365744</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45950.472306365744</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45950.472306365744</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45950.472306365744</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45950.472306365744</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45950.472306365744</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45950.472306365744</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45950.472306365744</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45950.472306365744</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45950.472306365744</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45950.472306365744</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45950.472306365744</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45950.472306365744</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45950.472306365744</v>
      </c>
      <c r="H42" s="109"/>
      <c r="I42" s="105" t="str">
        <f>IFERROR(VLOOKUP(D42,DB!A:F,6,0),"")</f>
        <v/>
      </c>
      <c r="J42" s="104" t="str">
        <f>IFERROR(VLOOKUP(D42,DB!A:G,7,0),"")</f>
        <v/>
      </c>
      <c r="K42" s="110"/>
      <c r="L42" s="111" t="str">
        <f>IFERROR(VLOOKUP(D42,DB!A:I,9,0),"")</f>
        <v/>
      </c>
    </row>
  </sheetData>
  <dataValidations count="2">
    <dataValidation allowBlank="1" showInputMessage="1" showErrorMessage="1" sqref="E1" xr:uid="{380493DB-286A-4683-AF55-C78F04945A49}"/>
    <dataValidation type="list" allowBlank="1" showInputMessage="1" showErrorMessage="1" sqref="E2:E4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2025-10-20T08:20:08Z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